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activeTab="0"/>
  </bookViews>
  <sheets>
    <sheet name="budynki" sheetId="1" r:id="rId1"/>
    <sheet name="elektronika" sheetId="2" r:id="rId2"/>
    <sheet name="śr. trwałe" sheetId="3" r:id="rId3"/>
    <sheet name="gotówka" sheetId="4" r:id="rId4"/>
    <sheet name="pojazdy" sheetId="5" r:id="rId5"/>
    <sheet name="wykaz lokalizacji" sheetId="6" r:id="rId6"/>
    <sheet name="Maszyny" sheetId="7" r:id="rId7"/>
    <sheet name="NNW OSP" sheetId="8" r:id="rId8"/>
    <sheet name="SZKODY" sheetId="9" r:id="rId9"/>
  </sheets>
  <definedNames>
    <definedName name="_xlnm.Print_Area" localSheetId="0">'budynki'!$A$1:$S$413</definedName>
    <definedName name="_xlnm.Print_Area" localSheetId="1">'elektronika'!$A$1:$D$339</definedName>
    <definedName name="_xlnm.Print_Area" localSheetId="6">'Maszyny'!$A$1:$K$11</definedName>
    <definedName name="_xlnm.Print_Area" localSheetId="4">'pojazdy'!$A$2:$Y$9</definedName>
    <definedName name="_xlnm.Print_Area" localSheetId="2">'śr. trwałe'!#REF!</definedName>
    <definedName name="_xlnm.Print_Area" localSheetId="5">'wykaz lokalizacji'!$A$1:$C$6</definedName>
  </definedNames>
  <calcPr fullCalcOnLoad="1"/>
</workbook>
</file>

<file path=xl/sharedStrings.xml><?xml version="1.0" encoding="utf-8"?>
<sst xmlns="http://schemas.openxmlformats.org/spreadsheetml/2006/main" count="2315" uniqueCount="1004">
  <si>
    <t>kubatura (w m³)***</t>
  </si>
  <si>
    <t>lp.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</si>
  <si>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</si>
  <si>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</si>
  <si>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</si>
  <si>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</si>
  <si>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</si>
  <si>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</si>
  <si>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</si>
  <si>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</si>
  <si>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</si>
  <si>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</si>
  <si>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RAZEM</t>
  </si>
  <si>
    <t>Nazwa jednostki</t>
  </si>
  <si>
    <t xml:space="preserve">nazwa  </t>
  </si>
  <si>
    <t>rok produkcji</t>
  </si>
  <si>
    <t>wartość (początkowa) - księgowa brutto</t>
  </si>
  <si>
    <t>Razem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</si>
  <si>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</si>
  <si>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</si>
  <si>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</si>
  <si>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</si>
  <si>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</si>
  <si>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</si>
  <si>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</si>
  <si>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</si>
  <si>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</si>
  <si>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</si>
  <si>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</si>
  <si>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</si>
  <si>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</si>
  <si>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</si>
  <si>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</si>
  <si>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</si>
  <si>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</si>
  <si>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</si>
  <si>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t>Wyposażenie dodatkowe**</t>
  </si>
  <si>
    <t>Okres ubezpieczenia OC i NW</t>
  </si>
  <si>
    <t>Okres ubezpieczenia AC i KR</t>
  </si>
  <si>
    <r>
      <t>Zielona Karta***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</si>
  <si>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</si>
  <si>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</si>
  <si>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</si>
  <si>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</si>
  <si>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>*(</t>
  </si>
  <si>
    <t>w przypadku pojazdów pożarniczych, karetek, itp.</t>
  </si>
  <si>
    <t>**(</t>
  </si>
  <si>
    <t>wyposażenie dodatkowe – urządzenia, które nie są montowane standardowo przez producenta w warunkach montażu fabrycznego lub generalnego importera pojazdu</t>
  </si>
  <si>
    <t>(np. radio, system nawigacji satelitarnej, zestaw głośnomówiący, bagażnik, nalepki reklamowe, instalacja gazowa etc.)</t>
  </si>
  <si>
    <t>***(</t>
  </si>
  <si>
    <t>UWAGA : Obowiązkowe Ubezpieczenie OC chroni odpowiedzialność cywilną w ruchu krajowym i zagranicznym, tj. na terenie krajów należacych do Europejskiego Obszaru Gospodarczego oraz na terenie Szwajcarii i Chorwacji.</t>
  </si>
  <si>
    <t>(Andora, Austria, Belgia, Bułgaria, Chorwacja, Cypr, Czechy, Dania, Estonia, Finlandia, Francja, Grecja, Hiszpania, Holandia, Irlandia, Islandia, Litwa, Luksemburg, Łotwa, Malta, Niemcy, Norwegia, Polska, Portugalia, Rumunia, Słowacja, Słowenia, Szwajcaria, Szwecja, Węgry, Wielka Brytania, Włochy)</t>
  </si>
  <si>
    <t>(Austria, Belgia, Chorwacja, Cypr, Czechy, Dania, Estonia, Finlandia, Francja, Grecja, Hiszpania, Holandia, Irlandia, Islandia, Litwa, Luksemburg, Łotwa, Malta, Niemcy, Norwegia, Portugalia, Słowacja, Słowenia, Szwajcaria, Szwecja, Węgry, Wielka Brytania, Włochy)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</si>
  <si>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</si>
  <si>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Zabezpieczenia (znane zabezpieczenia p-poż i przeciw kradzieżowe)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</si>
  <si>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</si>
  <si>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</si>
  <si>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</si>
  <si>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</si>
  <si>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</si>
  <si>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</si>
  <si>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</si>
  <si>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</si>
  <si>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</si>
  <si>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</si>
  <si>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</si>
  <si>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</si>
  <si>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</si>
  <si>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</si>
  <si>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</si>
  <si>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</si>
  <si>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</si>
  <si>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</si>
  <si>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</si>
  <si>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</si>
  <si>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nazwa budynku/ budowli </t>
  </si>
  <si>
    <t>WYKAZ WSZYSTKICH LOKALIZACJI, W KTÓRYCH PROWADZONA JEST DZIAŁALNOŚĆ ORAZ LOKALIZACJI, GDZIE ZNAJDUJE SIĘ MIENIE NALEŻĄCE DO PAŃSTWA JEDNOSTKI (nie wykazane w tabeli dotyczacej budynków i budowli)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</si>
  <si>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</si>
  <si>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</si>
  <si>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</si>
  <si>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</si>
  <si>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</si>
  <si>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</si>
  <si>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Tabela nr 7</t>
  </si>
  <si>
    <t>powierzchnia użytkowa (w m²)**</t>
  </si>
  <si>
    <t>powierzchnia zabudowy (w m²)*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</si>
  <si>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</si>
  <si>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r>
      <t xml:space="preserve">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2006 i młodszy</t>
    </r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</si>
  <si>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2006 i młodszy</t>
    </r>
  </si>
  <si>
    <t>Wykaz monitoringu wizyjnego - system kamer itp. (do 5 lat) - rok 2006 i młodszy</t>
  </si>
  <si>
    <t>L.P.</t>
  </si>
  <si>
    <t>Wartość Środków Trwałych</t>
  </si>
  <si>
    <t>Łącznie</t>
  </si>
  <si>
    <t>Nazwa Jednostki</t>
  </si>
  <si>
    <t>Załącznik nr 5 - wykaz pojazdów</t>
  </si>
  <si>
    <r>
      <t xml:space="preserve">systemem ubezpieczenia w ramach zielonej karty objete są kraje: </t>
    </r>
    <r>
      <rPr>
        <sz val="10"/>
        <rFont val="Arial"/>
        <family val="2"/>
      </rPr>
      <t> Albania, Białoruś, Bośnia i Hercegowina, Iran, Izrael, Macedonia, Maroko, Mołdawia, Serbia i Czarnogóra, Tunezja, Turcja, Ukraina</t>
    </r>
  </si>
  <si>
    <t>Lp</t>
  </si>
  <si>
    <t>Lokalizacja</t>
  </si>
  <si>
    <t>Maksymalny stan wartości pieniężnych przechowywanych w godzinach pracy</t>
  </si>
  <si>
    <t>Maksymalny stan wartości pieniężnych przechowywanych poza godzinami pracy</t>
  </si>
  <si>
    <t>Maksymalna wartość przewożonej gotówki</t>
  </si>
  <si>
    <t>Urząd Gminy</t>
  </si>
  <si>
    <t>Ośrodek Sportu i Rekreacji</t>
  </si>
  <si>
    <t>Włoszczowski Zakład Wodociągów i Kanalizacji</t>
  </si>
  <si>
    <t>Zespół Placówek Oświatowych w Koniecznie</t>
  </si>
  <si>
    <t>Zespół Placówek Oświatowych nr 2</t>
  </si>
  <si>
    <t>Zespół Placówek Oświatowych w Kurzelowie</t>
  </si>
  <si>
    <t>Zespół Placówek Oświatowych w Bebelnie</t>
  </si>
  <si>
    <t>ZespółObsługi Ekonomiczno Administracyjnej Szkół i Przedszkoli</t>
  </si>
  <si>
    <t>Przedszkole Samorządowe nr 3</t>
  </si>
  <si>
    <t>Biblioteka Publiczna (powiatowa i gminna)</t>
  </si>
  <si>
    <t>Przedszkole Samorządowe w Koniecznie</t>
  </si>
  <si>
    <t>Przedszkole Samorządowe w Kurzelowie</t>
  </si>
  <si>
    <t>Przedszkole Samorządowe nr 2</t>
  </si>
  <si>
    <t>Przedszkole Samorządowe nr 1</t>
  </si>
  <si>
    <t>Szkoła Podstawowa w Woli Wiśniowej</t>
  </si>
  <si>
    <t>Szkoła Podstawowa w Czarncy</t>
  </si>
  <si>
    <t>Dom Kultury</t>
  </si>
  <si>
    <t>Dom Kultury w Kurzelowie</t>
  </si>
  <si>
    <t>Zespół Placówek Oświatowych nr 1</t>
  </si>
  <si>
    <t>Ośrodek Pomocy Społecznej we Włoszczowej</t>
  </si>
  <si>
    <t>21.</t>
  </si>
  <si>
    <t>OSP</t>
  </si>
  <si>
    <t>1. Urząd Gminy</t>
  </si>
  <si>
    <t>2. Ośrodek Sportu i Rekreacji</t>
  </si>
  <si>
    <t>3. Włoszczowski Zakład Wodociągów i Kanalizacji</t>
  </si>
  <si>
    <t>4. Zespół Placówek Oświatowych w Koniecznie</t>
  </si>
  <si>
    <t>5. Zespół Placówek Oświatowych nr 2</t>
  </si>
  <si>
    <t>6. Zespół Placówek Oświatowych w Kurzelowie</t>
  </si>
  <si>
    <t>6.Zespół Placówek Oświatowych w Kurzelowie</t>
  </si>
  <si>
    <t>7. Zespół Placówek Oświatowych w Bebelnie</t>
  </si>
  <si>
    <t>7.Zespół Placówek Oświatowych w Bebelnie</t>
  </si>
  <si>
    <t>8.ZespółObsługi Ekonomiczno Administracyjnej Szkół i Przedszkoli</t>
  </si>
  <si>
    <t>9. Przedszkole Samorządowe nr 3</t>
  </si>
  <si>
    <t>9.Przedszkole Samorządowe nr 3</t>
  </si>
  <si>
    <t>10.  Biblioteka Publiczna (powiatowa i gminna)</t>
  </si>
  <si>
    <t>10.Biblioteka Publiczna (powiatowa i gminna)</t>
  </si>
  <si>
    <t>11. Przedszkole Samorządowe w Koniecznie</t>
  </si>
  <si>
    <t>11.Przedszkole Samorządowe w Koniecznie</t>
  </si>
  <si>
    <t>12. Przedszkole Samorządowe w Kurzelowie</t>
  </si>
  <si>
    <t>13. Przedszkole Samorządowe nr 2</t>
  </si>
  <si>
    <t>13.Przedszkole Samorządowe nr 2</t>
  </si>
  <si>
    <t>14. Przedszkole Samorządowe nr 1</t>
  </si>
  <si>
    <t>14.Przedszkole Samorządowe nr 1</t>
  </si>
  <si>
    <t>16. Szkoła Podstawowa w Czarncy</t>
  </si>
  <si>
    <t>16.Szkoła Podstawowa w Czarncy</t>
  </si>
  <si>
    <t>17. Dom Kultury</t>
  </si>
  <si>
    <t>18. Dom Kultury w Kurzelowie</t>
  </si>
  <si>
    <t>19. Zespół Placówek Oświatowych nr 1</t>
  </si>
  <si>
    <t>20. Ośrodek Pomocy Społecznej we Włoszczowej</t>
  </si>
  <si>
    <t>21. OSP</t>
  </si>
  <si>
    <t>Środowiskowy Dom Samopomocy</t>
  </si>
  <si>
    <t>ośrodek dla osób niepełnosprawnych z terenu gminy Włoszczowa</t>
  </si>
  <si>
    <t>tak</t>
  </si>
  <si>
    <t>Gaśnice -5szt, hydranty -2 szt, instalacja alarmowa, rolety antywłamaniowe ( okna i drzwi)</t>
  </si>
  <si>
    <t>os. Broniewskiego 7a, 29-100 Włoszczowa</t>
  </si>
  <si>
    <t>716,92 m2</t>
  </si>
  <si>
    <t>696 m2</t>
  </si>
  <si>
    <t>2083,60m3</t>
  </si>
  <si>
    <t>parter</t>
  </si>
  <si>
    <t>nie</t>
  </si>
  <si>
    <t>ściany zewnętrzne betonowe z ociepleniem styropianem i bloczkami gazobetonowymi, ścianki wewnętrzne murowane z cegły dziurawki</t>
  </si>
  <si>
    <t>fundamentowe betonowe</t>
  </si>
  <si>
    <t>na ryglach oparte płyty dachowa betonowe, korytkowe z pokryciem papą termozgrzewalną</t>
  </si>
  <si>
    <t>Noclegownia dla bezdomnych</t>
  </si>
  <si>
    <t>budynek przeznaczony dla osób bezdomnych</t>
  </si>
  <si>
    <t>Gaśnice - 1</t>
  </si>
  <si>
    <t>75,54 m2</t>
  </si>
  <si>
    <t>60,60 m2</t>
  </si>
  <si>
    <t>226,71 m3</t>
  </si>
  <si>
    <t>ściany z pustaków siporeksu</t>
  </si>
  <si>
    <t>żelbetonowe</t>
  </si>
  <si>
    <t>stropodach z płyt korytkowych pokryty papą</t>
  </si>
  <si>
    <t>Wypożyczalnia Sprzętu Rehabilitacyjnego</t>
  </si>
  <si>
    <t>wypożyczanie sprzętu rehabilitacyjnego</t>
  </si>
  <si>
    <t>Gaśnice</t>
  </si>
  <si>
    <t>os. Broniewskiego 7a,29-100 Włoszczowa</t>
  </si>
  <si>
    <t>165,77 m2</t>
  </si>
  <si>
    <t>141,73 m2</t>
  </si>
  <si>
    <t>430,00 m3</t>
  </si>
  <si>
    <t>bloczki gazo-betonowe i cegła</t>
  </si>
  <si>
    <t>strop lekki, podwieszony okładany obustronnie płytami gipso-kartonowymi na stelażu z kształtników aluminiowych</t>
  </si>
  <si>
    <t>stropodach z płyt korytkowych, dwuspadowy</t>
  </si>
  <si>
    <t>Świetlica Środowiskowa</t>
  </si>
  <si>
    <t>budynek przeznaczony dla dzieci w wieku szkolnym</t>
  </si>
  <si>
    <t>os. Broniewskiego 3a,29-100 Włoszczowa</t>
  </si>
  <si>
    <t>58 m2</t>
  </si>
  <si>
    <t>stropodach pokryty papą</t>
  </si>
  <si>
    <t>Ośrodek Pomocy Społecznej</t>
  </si>
  <si>
    <t>pomieszczenia biurowe</t>
  </si>
  <si>
    <t>ul. Partyzantów 14, 29-100 Włoszczowa</t>
  </si>
  <si>
    <t>277,91 m2</t>
  </si>
  <si>
    <t>cegła</t>
  </si>
  <si>
    <t>Komputer Step 203, monitor, klawiatura</t>
  </si>
  <si>
    <t>Ksero Samsung SCX-4200</t>
  </si>
  <si>
    <t>Monitor LG</t>
  </si>
  <si>
    <t>Komputer Platinum</t>
  </si>
  <si>
    <t>Telefon Panasonic</t>
  </si>
  <si>
    <t>Drukarka HP officejet K5400</t>
  </si>
  <si>
    <t>Telewizor Samsung</t>
  </si>
  <si>
    <t>UPC APC Back</t>
  </si>
  <si>
    <t>Linksys Wireless g 2.4</t>
  </si>
  <si>
    <t>Switch Planet FSD-1603 10/100</t>
  </si>
  <si>
    <t>UPS</t>
  </si>
  <si>
    <t>UPS Ever ( 2 szt )</t>
  </si>
  <si>
    <t>Komputer Maxdata z monitorem Belnea ( 6 szt )</t>
  </si>
  <si>
    <t>Zestaw komputerowy LG</t>
  </si>
  <si>
    <t>drukarka Samsung ML-1610</t>
  </si>
  <si>
    <t>drukarka Samsung ML-3051ND</t>
  </si>
  <si>
    <t>Switch Planet FSD-803 10/100</t>
  </si>
  <si>
    <t>urządzenie wielofunkcyjne Samsung SCX-4200</t>
  </si>
  <si>
    <t>telefon Panasonic KX-TG 1100PDS</t>
  </si>
  <si>
    <t>telefon Panasonic KX-TG 7100PD</t>
  </si>
  <si>
    <t>router internet wap</t>
  </si>
  <si>
    <t>switch dlink gigaexpres</t>
  </si>
  <si>
    <t>ups EVER 1000 pro</t>
  </si>
  <si>
    <t>telefon Panasonic KX-TG 7200PDS</t>
  </si>
  <si>
    <t>telefon BUTLER 800+ EEU</t>
  </si>
  <si>
    <t>komputer pentium e2160/win XP Home oem</t>
  </si>
  <si>
    <t>monitor LG 1753 (4 szt)</t>
  </si>
  <si>
    <t>drukarka LEXMARK E250DN</t>
  </si>
  <si>
    <t>Switch Planet FSD-1630 10/100</t>
  </si>
  <si>
    <t xml:space="preserve">ups EVER 1600 </t>
  </si>
  <si>
    <t>drukarka Canon IP4500</t>
  </si>
  <si>
    <t>telefax Panasonic KX-FT 936PD</t>
  </si>
  <si>
    <t>drukarka laserowa HP color laserjet</t>
  </si>
  <si>
    <t>router szerokopasmowy bezprz. MC-4</t>
  </si>
  <si>
    <t>komputer HP DC9700</t>
  </si>
  <si>
    <t>ups EVER ECO PRO 700</t>
  </si>
  <si>
    <t>ups EVER ECO PRO 1200</t>
  </si>
  <si>
    <t>drukarka HP 2055DN</t>
  </si>
  <si>
    <t>drukarka SAMSUNG ML-2571N (2 szt.)</t>
  </si>
  <si>
    <t>skaner MUSTEK</t>
  </si>
  <si>
    <t>skaner CANON LIDE 200</t>
  </si>
  <si>
    <t>komputery HP z monitorami LCD HP</t>
  </si>
  <si>
    <t>komputer HP DC5800</t>
  </si>
  <si>
    <t>monitor LCD HP 17" L1710</t>
  </si>
  <si>
    <t>drukarka Samsung ML-2571N</t>
  </si>
  <si>
    <t>monitor LCD LG L1734S-BN</t>
  </si>
  <si>
    <t>centrala telefoniczna</t>
  </si>
  <si>
    <t>klimatyzator</t>
  </si>
  <si>
    <t>komputer</t>
  </si>
  <si>
    <t>monitor LCD LG E2240T-PN 21.5" LED, DVI</t>
  </si>
  <si>
    <t>drukarka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</si>
  <si>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</si>
  <si>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</si>
  <si>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</si>
  <si>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</si>
  <si>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</si>
  <si>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</si>
  <si>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</si>
  <si>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</si>
  <si>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</si>
  <si>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</si>
  <si>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</si>
  <si>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</si>
  <si>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</si>
  <si>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</si>
  <si>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</si>
  <si>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</si>
  <si>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</si>
  <si>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</si>
  <si>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</si>
  <si>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</si>
  <si>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</si>
  <si>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</si>
  <si>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</si>
  <si>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</si>
  <si>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</si>
  <si>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</si>
  <si>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</si>
  <si>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</si>
  <si>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</si>
  <si>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</si>
  <si>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</si>
  <si>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</si>
  <si>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</si>
  <si>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</si>
  <si>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</si>
  <si>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</si>
  <si>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Projektor multimedialny</t>
  </si>
  <si>
    <t>Mata masująca shiatsu</t>
  </si>
  <si>
    <t>Masażer do szyi</t>
  </si>
  <si>
    <t>Aparat do masażu Lanaform</t>
  </si>
  <si>
    <t>Gitara elektroakustyczna</t>
  </si>
  <si>
    <t xml:space="preserve">Masażer </t>
  </si>
  <si>
    <t>Lampa -light 200</t>
  </si>
  <si>
    <t>Fotel masujący</t>
  </si>
  <si>
    <t>Lampa solux</t>
  </si>
  <si>
    <t>Masażer do stóp</t>
  </si>
  <si>
    <t>Aparat do masażu Agavibron</t>
  </si>
  <si>
    <t>kamera JVC GZ MG 67</t>
  </si>
  <si>
    <t>radio Eltra CD-86</t>
  </si>
  <si>
    <t>laptopy THINKPAD R61i z tprbą (2 szt)</t>
  </si>
  <si>
    <t>laptop 673B (2 szt.)</t>
  </si>
  <si>
    <t>aparat fotograficzny canon powershot</t>
  </si>
  <si>
    <t>telefony (2 szt)</t>
  </si>
  <si>
    <t>laptop</t>
  </si>
  <si>
    <t>Mini DVD Panasonic</t>
  </si>
  <si>
    <t>niszczarka Felloves SB-99l</t>
  </si>
  <si>
    <t>niszczarki (2 szt)</t>
  </si>
  <si>
    <t xml:space="preserve">Renault </t>
  </si>
  <si>
    <t>Kangoo</t>
  </si>
  <si>
    <t>VF1 KCOAAF 17212585</t>
  </si>
  <si>
    <t>KJR 8080</t>
  </si>
  <si>
    <t>sam. Ciężarowy uniwersalny</t>
  </si>
  <si>
    <t>1390cm3</t>
  </si>
  <si>
    <t>Daewoo</t>
  </si>
  <si>
    <t>Nubira</t>
  </si>
  <si>
    <t>VIN KLAJF696EWK207689</t>
  </si>
  <si>
    <t>TLW U355</t>
  </si>
  <si>
    <t>osobowy</t>
  </si>
  <si>
    <t>1598cm3</t>
  </si>
  <si>
    <t>15-12-1999</t>
  </si>
  <si>
    <t>07-05-2011</t>
  </si>
  <si>
    <t>Volkswagen</t>
  </si>
  <si>
    <t>Caravelle</t>
  </si>
  <si>
    <t>WV2ZZZ7HZ9H129924</t>
  </si>
  <si>
    <t>TLW FG10</t>
  </si>
  <si>
    <t>osobowy przystosowany do przewozu osób na wózkach inwalidzkich</t>
  </si>
  <si>
    <t>1896cm3</t>
  </si>
  <si>
    <t>23-07-2009</t>
  </si>
  <si>
    <t>23-07-2012</t>
  </si>
  <si>
    <t>immobiliser</t>
  </si>
  <si>
    <t>radio</t>
  </si>
  <si>
    <t>centralny zamek</t>
  </si>
  <si>
    <t>autoalarm,immobiliser</t>
  </si>
  <si>
    <t>Budynek OSP</t>
  </si>
  <si>
    <t>strażnica</t>
  </si>
  <si>
    <t>TAK</t>
  </si>
  <si>
    <t>Danków Mały nr 37</t>
  </si>
  <si>
    <t>NIE</t>
  </si>
  <si>
    <t>BLACHA</t>
  </si>
  <si>
    <t>Wola Wiśniowa nr 98</t>
  </si>
  <si>
    <t>Danków Duży nr 26</t>
  </si>
  <si>
    <t>Rogienice nr 17A</t>
  </si>
  <si>
    <t>Międzylesie nr 12</t>
  </si>
  <si>
    <t>FS-Lublin</t>
  </si>
  <si>
    <t>Żuk A 15B</t>
  </si>
  <si>
    <t>TLW J717</t>
  </si>
  <si>
    <t>specjalny pożarniczy</t>
  </si>
  <si>
    <t>1971,03,09</t>
  </si>
  <si>
    <t>FSC Starachowice</t>
  </si>
  <si>
    <t>Star 266</t>
  </si>
  <si>
    <t>KJR 8338</t>
  </si>
  <si>
    <t>1983.07.27</t>
  </si>
  <si>
    <t>Żuk A 156</t>
  </si>
  <si>
    <t>TLW U069</t>
  </si>
  <si>
    <t>1979.10.17</t>
  </si>
  <si>
    <t>KEW 8974</t>
  </si>
  <si>
    <t>1991.10.12</t>
  </si>
  <si>
    <t>KAROSA</t>
  </si>
  <si>
    <t>CAS K25</t>
  </si>
  <si>
    <t>J2FA0099</t>
  </si>
  <si>
    <t>TLW C413</t>
  </si>
  <si>
    <t>1988.04.20</t>
  </si>
  <si>
    <t>Budynek Przedszkola</t>
  </si>
  <si>
    <t>zajęcia dydaktyczne</t>
  </si>
  <si>
    <t>gaśnice, monitoring</t>
  </si>
  <si>
    <t>ul. 1-go Maja 30, 29-100 Włoszczowa</t>
  </si>
  <si>
    <t>cegła palona</t>
  </si>
  <si>
    <t>drewniane</t>
  </si>
  <si>
    <t>drewn.-blacha</t>
  </si>
  <si>
    <t>Budynek gospodarczy</t>
  </si>
  <si>
    <t>magazyn narzędzi</t>
  </si>
  <si>
    <t>pustaki siporeks</t>
  </si>
  <si>
    <t>bez stropu</t>
  </si>
  <si>
    <t>drewn.-papa</t>
  </si>
  <si>
    <t xml:space="preserve">gaśnice , </t>
  </si>
  <si>
    <t>Konieczno 162, 29-100 Włoszczowa</t>
  </si>
  <si>
    <t>płyty gipsowe</t>
  </si>
  <si>
    <t>żelbetowe</t>
  </si>
  <si>
    <t>papa</t>
  </si>
  <si>
    <t>Budynek przedszkola</t>
  </si>
  <si>
    <t>gaśnice śniegowe,</t>
  </si>
  <si>
    <t>Kurzelów, ul. Brożka 7a</t>
  </si>
  <si>
    <t>2.176</t>
  </si>
  <si>
    <t>opoka, cegła pal.</t>
  </si>
  <si>
    <t>ul Partyzantów 102</t>
  </si>
  <si>
    <t>3.128</t>
  </si>
  <si>
    <t>konstr.drewniana</t>
  </si>
  <si>
    <t>drewniane-kratown.</t>
  </si>
  <si>
    <t>krat.drewn.-papa</t>
  </si>
  <si>
    <t>Kopiarka CANON</t>
  </si>
  <si>
    <t>Kopiarka SHMXM160</t>
  </si>
  <si>
    <t>Budynek szkoły</t>
  </si>
  <si>
    <t>zajęcia lekcyjne</t>
  </si>
  <si>
    <t>gaśnice pianowe</t>
  </si>
  <si>
    <t>Czarnca, ul.Szkolna 16A, 29-100 Włoszczowa</t>
  </si>
  <si>
    <t>1.321</t>
  </si>
  <si>
    <t>z cegły palonej</t>
  </si>
  <si>
    <t>magazyn</t>
  </si>
  <si>
    <t>drewn.-dachówka</t>
  </si>
  <si>
    <t>Dom Nauczyciela</t>
  </si>
  <si>
    <t>mieszkania</t>
  </si>
  <si>
    <t>pustaki gazobet.</t>
  </si>
  <si>
    <t>żelbet. (DZ-3)</t>
  </si>
  <si>
    <t>stropodach-papa</t>
  </si>
  <si>
    <t>Bebelno 85, 29-100 Włoszczowa</t>
  </si>
  <si>
    <t>drewn.- blacha</t>
  </si>
  <si>
    <t>Sala gimnastyczna</t>
  </si>
  <si>
    <t>zajęcia ruchowe</t>
  </si>
  <si>
    <t>1.950</t>
  </si>
  <si>
    <t>pustaki pianobet.</t>
  </si>
  <si>
    <t>kontr. stalowa</t>
  </si>
  <si>
    <t>płyty korytk-blacha</t>
  </si>
  <si>
    <t>drewn.- eternit</t>
  </si>
  <si>
    <t>Dom nauczyciela</t>
  </si>
  <si>
    <t>żelbetowe (DZ-3)</t>
  </si>
  <si>
    <t>Nazwa maszyny (urządzenia)</t>
  </si>
  <si>
    <t>Numer seryjny</t>
  </si>
  <si>
    <t>Moc, wydajność, cinienie</t>
  </si>
  <si>
    <t>Rok produkcji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</si>
  <si>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</si>
  <si>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</si>
  <si>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</si>
  <si>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</si>
  <si>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</si>
  <si>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Szkodowość na maszynach za statnie 3 lata (kwota wypłaty , rodzaj szkody)</t>
  </si>
  <si>
    <t xml:space="preserve">Kocioł grzejny </t>
  </si>
  <si>
    <t>KWM-"VAKD-S-175W</t>
  </si>
  <si>
    <t>ZESPÓŁ PLACÓWEK OŚWIATOWYCH W BEBELNIE</t>
  </si>
  <si>
    <t>zajecia lekcyjne</t>
  </si>
  <si>
    <t>1935, 1975</t>
  </si>
  <si>
    <t>Konieczno 80, 29-100 Włoszczowa</t>
  </si>
  <si>
    <t>2.170</t>
  </si>
  <si>
    <t>1.620</t>
  </si>
  <si>
    <t>6.920</t>
  </si>
  <si>
    <t>częściowo</t>
  </si>
  <si>
    <t>z pustaków i cegły</t>
  </si>
  <si>
    <t>żelbetowe i drewn.</t>
  </si>
  <si>
    <t>stropodach,konstr.</t>
  </si>
  <si>
    <t>drewn. - blacha</t>
  </si>
  <si>
    <t xml:space="preserve">Kserokopiarka </t>
  </si>
  <si>
    <t>Budynek szkoły w Silpi</t>
  </si>
  <si>
    <t>Silpia</t>
  </si>
  <si>
    <t>opoka, cegła</t>
  </si>
  <si>
    <t xml:space="preserve">Budynek szkoły </t>
  </si>
  <si>
    <t>gaśnice pianowe, monitoring</t>
  </si>
  <si>
    <t>Kurzelów, ul.J.Brożka 7, 29-100 Włoszczowa</t>
  </si>
  <si>
    <t>1.827</t>
  </si>
  <si>
    <t>2.020</t>
  </si>
  <si>
    <t>Kocioł grzejny KWM-21</t>
  </si>
  <si>
    <t>Kurzelów ul. J.Brożka 7, 29-100 Włoszczowa</t>
  </si>
  <si>
    <t>ZESPÓŁ PLACÓWEK OŚWIATOWYCH W KURZELOWIE</t>
  </si>
  <si>
    <t>gaśnice pianowe, monitoring,dozór</t>
  </si>
  <si>
    <t>ul. Partyzantów 24</t>
  </si>
  <si>
    <t>2.628</t>
  </si>
  <si>
    <t>Budynek szkoły w Łachowie</t>
  </si>
  <si>
    <t>Łachów 75</t>
  </si>
  <si>
    <t>1.390</t>
  </si>
  <si>
    <t>4.890</t>
  </si>
  <si>
    <t xml:space="preserve">Dom Nauczyciela w Łachowie </t>
  </si>
  <si>
    <t>mieszkanie</t>
  </si>
  <si>
    <t>żelbetowy</t>
  </si>
  <si>
    <t>Kserokopiarka 8/80/803-2 01/1</t>
  </si>
  <si>
    <t>Kserokopiarka 8/80/803-2 01/2</t>
  </si>
  <si>
    <t>Kocioł grzejny UKS</t>
  </si>
  <si>
    <t>Zespół Placówek Oświatowych Nr 1 we Włoszczowie</t>
  </si>
  <si>
    <t>gaśnice pianowe,hydranty, monitoring</t>
  </si>
  <si>
    <t>ul. Różana 16 29-100 Włoszczowa</t>
  </si>
  <si>
    <t>2.860</t>
  </si>
  <si>
    <t>7.139</t>
  </si>
  <si>
    <t>Maszyna czyszczaca</t>
  </si>
  <si>
    <t>Kocioł grzejny</t>
  </si>
  <si>
    <t>uks-400</t>
  </si>
  <si>
    <t>Pompa wirowa</t>
  </si>
  <si>
    <t>ZESPÓŁ PLACÓWEK OŚWIATOWYCH NR 2</t>
  </si>
  <si>
    <t>gaśnice , monitoring</t>
  </si>
  <si>
    <t>oś. Jana Brożka 14</t>
  </si>
  <si>
    <t>pustaki siporex</t>
  </si>
  <si>
    <t>Budynek</t>
  </si>
  <si>
    <t>kulturalno-administracyjna</t>
  </si>
  <si>
    <t>gaśnice proszkowe-szt.10;hydranty;czujniki i urządzenia alarmowe- informacja Straż Pożarna</t>
  </si>
  <si>
    <t>Włoszczowa, ul. Wiśniowa 19</t>
  </si>
  <si>
    <t>częściowo podpiwniczony</t>
  </si>
  <si>
    <t>cegła silikatowa</t>
  </si>
  <si>
    <t>betonowe</t>
  </si>
  <si>
    <t>stropo-dach betonowy, papa termozgrzewalna</t>
  </si>
  <si>
    <t>Garaż</t>
  </si>
  <si>
    <t>gospodarcza</t>
  </si>
  <si>
    <t>brak</t>
  </si>
  <si>
    <t>beton komórkowy</t>
  </si>
  <si>
    <t>drewniana, papa</t>
  </si>
  <si>
    <t>monitory odsłuchowe</t>
  </si>
  <si>
    <t>konsola SONY</t>
  </si>
  <si>
    <t>drukarka laserowa</t>
  </si>
  <si>
    <t>Projektor Sanyo PLV-Z800</t>
  </si>
  <si>
    <t>mikrofon</t>
  </si>
  <si>
    <t>laptop i projektor</t>
  </si>
  <si>
    <t>tablet graficzny</t>
  </si>
  <si>
    <t>dibox dwukanałowy</t>
  </si>
  <si>
    <t>mikrofon i rejestrator dzwięku</t>
  </si>
  <si>
    <t>lampa błyskowa</t>
  </si>
  <si>
    <t>Budynek techniczno-socjalny</t>
  </si>
  <si>
    <t>gaśnice: 2-proszkowe, 2-śniegowe, hydrant</t>
  </si>
  <si>
    <t>Włoszczowa, ul. Wiejska 55</t>
  </si>
  <si>
    <t>Budynek obsługi pomp</t>
  </si>
  <si>
    <t>gaśnice: 1-proszkowa, 5-śniegowych, hydrant, krata w oknie, monitoring alarm przekazywany do agencji ochrony</t>
  </si>
  <si>
    <t>Włoszczowa, ul. Czarnieckiego</t>
  </si>
  <si>
    <t>zestaw komputerowy</t>
  </si>
  <si>
    <t>Cyfrowe urządzenie wielofunkcyjne SHARP</t>
  </si>
  <si>
    <t xml:space="preserve">zestaw komputerowy </t>
  </si>
  <si>
    <t>Kserokopiarka</t>
  </si>
  <si>
    <t>Drukarka HP LaserJet P1102</t>
  </si>
  <si>
    <t>zestaw komuterowy</t>
  </si>
  <si>
    <t>Drukarka HP Officejet Pro 6000</t>
  </si>
  <si>
    <t>PEUGEOT</t>
  </si>
  <si>
    <t>PARTNER XT</t>
  </si>
  <si>
    <t>VF3GCRHYB95154575</t>
  </si>
  <si>
    <t>TLW EL10</t>
  </si>
  <si>
    <t>CIĘŻAROWY</t>
  </si>
  <si>
    <t>LUBLIN</t>
  </si>
  <si>
    <t>TLW C334</t>
  </si>
  <si>
    <t>STAR</t>
  </si>
  <si>
    <t>SW 21</t>
  </si>
  <si>
    <t>TLW G492</t>
  </si>
  <si>
    <t>SPECJALNY</t>
  </si>
  <si>
    <t>JELCZ</t>
  </si>
  <si>
    <t>TLW G380</t>
  </si>
  <si>
    <t>SK 821</t>
  </si>
  <si>
    <t>TLW FM56</t>
  </si>
  <si>
    <t>Włoszczowa, ul. Sienkiewicza 31</t>
  </si>
  <si>
    <t>kraty w oknach, alarm</t>
  </si>
  <si>
    <t>21.  OSP - BRAK</t>
  </si>
  <si>
    <t>Ubezpieczenie bezimienne</t>
  </si>
  <si>
    <t>14 OSP po 10 członków = 140 osób</t>
  </si>
  <si>
    <t>1. OSP Bebelno</t>
  </si>
  <si>
    <t>2. OSP Czarnca</t>
  </si>
  <si>
    <t>3. OSP Danków Duży</t>
  </si>
  <si>
    <t>4. OSP Danków Mały</t>
  </si>
  <si>
    <t>5. OSP Jeżowice</t>
  </si>
  <si>
    <t>6. OSP Konieczno</t>
  </si>
  <si>
    <t>7. OSP Kurzelów</t>
  </si>
  <si>
    <t>8. OSP Łachów</t>
  </si>
  <si>
    <t>9. OSP Międzylesie</t>
  </si>
  <si>
    <t>10. OSP Ogarka</t>
  </si>
  <si>
    <t>11. OSP Przygradów</t>
  </si>
  <si>
    <t>12. OSP Rogienice</t>
  </si>
  <si>
    <t>13. OSP Włoszczowa</t>
  </si>
  <si>
    <t>14. OSP Wola Wiśniowa</t>
  </si>
  <si>
    <t>Dodatkowo ubezpieczenie imienne strażaków z OSP będących w KSR-G:</t>
  </si>
  <si>
    <t>45 osób</t>
  </si>
  <si>
    <t>1978 modernizacja 1991r.</t>
  </si>
  <si>
    <t>gaśnice proszkowe-szt.8;hydrant;czujniki i urządzenia alarmowe- informacja Agencja Ochrony Samson</t>
  </si>
  <si>
    <t>Włoszczowa, ul. Kościuszki 11</t>
  </si>
  <si>
    <t>Komputery</t>
  </si>
  <si>
    <t>monitor</t>
  </si>
  <si>
    <t>zestaw komputerowy iHome Mega</t>
  </si>
  <si>
    <t>zestaw komputerowy Eyemax aBasic LG 19</t>
  </si>
  <si>
    <t>urządzenie wielofunkcyjne</t>
  </si>
  <si>
    <t>Kopiarka Tosiba</t>
  </si>
  <si>
    <t>Bebelno Wieś</t>
  </si>
  <si>
    <t>2 gaśnice proszkowe</t>
  </si>
  <si>
    <t>Czarnca</t>
  </si>
  <si>
    <t>1 gaśnica proszkowa</t>
  </si>
  <si>
    <t>Konieczno</t>
  </si>
  <si>
    <t>Kurzelów</t>
  </si>
  <si>
    <t>Wyposażenie pracowni komputerowej</t>
  </si>
  <si>
    <t>Zestaw multimedialny</t>
  </si>
  <si>
    <t>Laptop</t>
  </si>
  <si>
    <t>Zestaw komputerowy</t>
  </si>
  <si>
    <t>Sprzęt nagłaśniający</t>
  </si>
  <si>
    <t>Tablica interaktywna</t>
  </si>
  <si>
    <t>Budynek Domu Kultury</t>
  </si>
  <si>
    <t>Kurzelów ul.Kielecka 11</t>
  </si>
  <si>
    <t>4.100</t>
  </si>
  <si>
    <t>Nie</t>
  </si>
  <si>
    <t>pokrycie blaszane</t>
  </si>
  <si>
    <t>Telewizor</t>
  </si>
  <si>
    <t>Kolumny głośnikowe</t>
  </si>
  <si>
    <t xml:space="preserve">Piec c.o </t>
  </si>
  <si>
    <t>SZKOŁA PODSTAWOWA W CZARNCY</t>
  </si>
  <si>
    <t>Piec grzewczy KWM-S</t>
  </si>
  <si>
    <t>Kamera</t>
  </si>
  <si>
    <t>Komputer</t>
  </si>
  <si>
    <t>3 komputery</t>
  </si>
  <si>
    <t>2 monitory</t>
  </si>
  <si>
    <t>Wyposażenie sali komputerowej</t>
  </si>
  <si>
    <t>Aparat cyfrowy</t>
  </si>
  <si>
    <t>Projektor</t>
  </si>
  <si>
    <t>kolumny</t>
  </si>
  <si>
    <t>Tablica multimedialna</t>
  </si>
  <si>
    <t>SUL332212Y0042805</t>
  </si>
  <si>
    <t>13.09.2011</t>
  </si>
  <si>
    <t>12.09.2012</t>
  </si>
  <si>
    <t>24.07.2011 - OC 27.07.2011 - NNW</t>
  </si>
  <si>
    <t>23.07.2012- OC 23.07.2012 -NNW</t>
  </si>
  <si>
    <t>27.07.2011</t>
  </si>
  <si>
    <t>Zestaw zabawowy na plac zabaw</t>
  </si>
  <si>
    <t>wyposaż. placu zabaw</t>
  </si>
  <si>
    <t>ogrodzenie</t>
  </si>
  <si>
    <t>Akcesoria na plac zabaw</t>
  </si>
  <si>
    <t>Urządzenie wielofunkcyjne</t>
  </si>
  <si>
    <t>Drukarka HPP</t>
  </si>
  <si>
    <t xml:space="preserve">Zestaw komputerowy </t>
  </si>
  <si>
    <t>Aparat fotograficzny</t>
  </si>
  <si>
    <t>Waga elektroniczna</t>
  </si>
  <si>
    <t>Telewizor i odtwarz. DVD</t>
  </si>
  <si>
    <t xml:space="preserve">Altana drewniana </t>
  </si>
  <si>
    <t>Bramki z koszem 2 sztk.</t>
  </si>
  <si>
    <t>Zestaw komputerowy z oprogramowaniem</t>
  </si>
  <si>
    <t>Wieża LGXA64</t>
  </si>
  <si>
    <t>Wieża LG RAD 114</t>
  </si>
  <si>
    <t>Taboret elektryczny</t>
  </si>
  <si>
    <t>Urządzenie Lexmark</t>
  </si>
  <si>
    <t>13-12-2011</t>
  </si>
  <si>
    <t>12-12-2012</t>
  </si>
  <si>
    <t>01.01.2012</t>
  </si>
  <si>
    <t>07.05.2011</t>
  </si>
  <si>
    <t>06.05.2012</t>
  </si>
  <si>
    <t>11.05.2011</t>
  </si>
  <si>
    <t>31.12.2012</t>
  </si>
  <si>
    <t>10.11.2011</t>
  </si>
  <si>
    <t>09.11.2012</t>
  </si>
  <si>
    <t>14.11.2011</t>
  </si>
  <si>
    <t>ROK</t>
  </si>
  <si>
    <t>Ryzyko</t>
  </si>
  <si>
    <t>wypłata odszkodowania</t>
  </si>
  <si>
    <t>Rezerwy</t>
  </si>
  <si>
    <t>Ogień</t>
  </si>
  <si>
    <t>AC</t>
  </si>
  <si>
    <t>Hala Sportowa Wł-wa</t>
  </si>
  <si>
    <t>Gaśnice,hydranty, czujniki i urządzenia alarmowe</t>
  </si>
  <si>
    <t>Wyszynskiego 16</t>
  </si>
  <si>
    <t>Pawilon Stadionu</t>
  </si>
  <si>
    <t>j/w</t>
  </si>
  <si>
    <t>Budynek gospodarczy Stadionu</t>
  </si>
  <si>
    <t>Kraty w oknach i j/w</t>
  </si>
  <si>
    <t>Pawilon Sportowy</t>
  </si>
  <si>
    <t>Szopa – garaż</t>
  </si>
  <si>
    <t>Skatepark</t>
  </si>
  <si>
    <t>Budynek kotłowni</t>
  </si>
  <si>
    <t>os. Brożka 25</t>
  </si>
  <si>
    <t>os. Broniewskiego 19</t>
  </si>
  <si>
    <t>os. Brożka 3</t>
  </si>
  <si>
    <t>Budynek Wymiennikownia</t>
  </si>
  <si>
    <t>Włoszczowa</t>
  </si>
  <si>
    <t>Budynek Wymiennikowni</t>
  </si>
  <si>
    <t>os. Brożka 16</t>
  </si>
  <si>
    <t>Budynek prod. - usługowy</t>
  </si>
  <si>
    <t>Cmentarz komunalny</t>
  </si>
  <si>
    <t>Budynek socjalno – warsztat.</t>
  </si>
  <si>
    <t>Ujęcie wody</t>
  </si>
  <si>
    <t>Agregatornia i garaże</t>
  </si>
  <si>
    <t>Włoszczowa – Ujęcie Wody</t>
  </si>
  <si>
    <t>Budynek użytkowy</t>
  </si>
  <si>
    <t>ul. Jędrzejowska 74</t>
  </si>
  <si>
    <t>Budynek – magazyn</t>
  </si>
  <si>
    <t>ul. Jędrzejowska</t>
  </si>
  <si>
    <t>Magazyn zbożowo - paszowy</t>
  </si>
  <si>
    <t>Magazyn – nawozy</t>
  </si>
  <si>
    <t>Buchta spędowa</t>
  </si>
  <si>
    <t>Budynek biurowy UG</t>
  </si>
  <si>
    <t>Włoszczowa, Urząd Gminy</t>
  </si>
  <si>
    <t>Budynek biurowy</t>
  </si>
  <si>
    <t>ul. Młynarska 1</t>
  </si>
  <si>
    <t>Budynek biurowy po GS</t>
  </si>
  <si>
    <t>Budynek Ośrodka Zdrowia</t>
  </si>
  <si>
    <t>Wola Wiśniowa</t>
  </si>
  <si>
    <t>Rząbiec</t>
  </si>
  <si>
    <t>Rogienice</t>
  </si>
  <si>
    <t>Garaż samochodowy</t>
  </si>
  <si>
    <t>os. Brożka</t>
  </si>
  <si>
    <t>ul. Młynarska, zakład weterynarii</t>
  </si>
  <si>
    <t>Budynek – szopa</t>
  </si>
  <si>
    <t>Budynek – wiata stalowa</t>
  </si>
  <si>
    <t>ul. Strażacka 9</t>
  </si>
  <si>
    <t>ul. Strażacka 9a</t>
  </si>
  <si>
    <t>Budynek garażowy</t>
  </si>
  <si>
    <t>os. Broniewskiego</t>
  </si>
  <si>
    <t>Budynek – remiza OSP</t>
  </si>
  <si>
    <t>Ogarka</t>
  </si>
  <si>
    <t>Budynek administr – mieszkalny</t>
  </si>
  <si>
    <t>Cmentarz komunalny Włoszczowa</t>
  </si>
  <si>
    <t>Budynek cmentarny – kaplica</t>
  </si>
  <si>
    <t>Wiata stalowa</t>
  </si>
  <si>
    <t>ul. Jędrzejowska 10</t>
  </si>
  <si>
    <t>Komórka – bud. Gospodarczy</t>
  </si>
  <si>
    <t>Komórki – 2szt bud. Gospod.</t>
  </si>
  <si>
    <t>Budynek Agronomówki</t>
  </si>
  <si>
    <t>Budynek mieszkalny</t>
  </si>
  <si>
    <t>ul. Kościuszki 12</t>
  </si>
  <si>
    <t>Budynek administr. - socjalny</t>
  </si>
  <si>
    <t>Budynek magazynowy</t>
  </si>
  <si>
    <t>ul. Strażacka 11</t>
  </si>
  <si>
    <t>Lokale mieszkalne</t>
  </si>
  <si>
    <t>Nieznanowice</t>
  </si>
  <si>
    <t>Lokal mieszkalny nr 1</t>
  </si>
  <si>
    <t>Sieć wodociągowa</t>
  </si>
  <si>
    <t>Przewody rozdzielcze</t>
  </si>
  <si>
    <t>Przewody przesyłowe wodoc.</t>
  </si>
  <si>
    <t>Włoszczowa, Cmentarz Komun.</t>
  </si>
  <si>
    <t>Linie elektroenergetyczne</t>
  </si>
  <si>
    <t>Linie telekomunikacyjne</t>
  </si>
  <si>
    <t>Stacja i zbiorniki paliw</t>
  </si>
  <si>
    <t>Ujęcie wody – Włoszczowa</t>
  </si>
  <si>
    <t>Kanalizacja deszczowa</t>
  </si>
  <si>
    <t>Włoszczowa, Uj. Wody, ul. Czarnieckiego</t>
  </si>
  <si>
    <t>Sieć elektryczna</t>
  </si>
  <si>
    <t>Włoszczowa, Stolbud</t>
  </si>
  <si>
    <t>Sieć kanalizacyjna zewnętrzna</t>
  </si>
  <si>
    <t>Sieci zewnętrzne</t>
  </si>
  <si>
    <t>Studnia z pompą głębinową</t>
  </si>
  <si>
    <t>ul. Wiśniowa</t>
  </si>
  <si>
    <t>Sieć cieplna</t>
  </si>
  <si>
    <t>os.Armii Krajowej</t>
  </si>
  <si>
    <t>Magistrala ciepłownicza</t>
  </si>
  <si>
    <t>ul. 1Maja</t>
  </si>
  <si>
    <t>Sieć centralnego ogrzewania</t>
  </si>
  <si>
    <t>os. Broniewskiego 4</t>
  </si>
  <si>
    <t>Włoszczowa, os. Armii Krajowej</t>
  </si>
  <si>
    <t>Przyłącze do sieci centr. Ogrzewania</t>
  </si>
  <si>
    <t>Włoszczowa do bud. OsiR</t>
  </si>
  <si>
    <t>Włoszczowa, wewn. Zakładowe</t>
  </si>
  <si>
    <t>Przewody sieci rozdzielczej</t>
  </si>
  <si>
    <t>Włoszczowa do D. Kultury</t>
  </si>
  <si>
    <t xml:space="preserve">Sieć cieplna </t>
  </si>
  <si>
    <t>Włoszczowa,os. Broniewskiego 19</t>
  </si>
  <si>
    <t>Linia napowietrzna</t>
  </si>
  <si>
    <t>SW-I z PGKiM</t>
  </si>
  <si>
    <t>Linia kablowa</t>
  </si>
  <si>
    <t>Włoszczowa z PGKiM</t>
  </si>
  <si>
    <t>Podłącze sieci</t>
  </si>
  <si>
    <t>Włoszczowa, os. Broniewskiego 15</t>
  </si>
  <si>
    <t xml:space="preserve">Sieć Wodociągowa </t>
  </si>
  <si>
    <t>Przewody sieci kanalizacyjnej</t>
  </si>
  <si>
    <t>Włoszczowa, Cm. Komunalny</t>
  </si>
  <si>
    <t>Sieć kanalizacji deszczowej</t>
  </si>
  <si>
    <t>os. Armii Krajowej, Włoszczowa</t>
  </si>
  <si>
    <t>Kanał sanitarny</t>
  </si>
  <si>
    <t>ul. Czarnieckiego Włoszczowa</t>
  </si>
  <si>
    <t>Kanał deszczowy</t>
  </si>
  <si>
    <t>Ujęcie Wody Włoszczowa</t>
  </si>
  <si>
    <t>Kanał ściekowy</t>
  </si>
  <si>
    <t>Kanał c.o</t>
  </si>
  <si>
    <t>Włoszczowa, Hotel Żeromskiego</t>
  </si>
  <si>
    <t>Sieć kanalizacyjna</t>
  </si>
  <si>
    <t>Sieć energetyczna</t>
  </si>
  <si>
    <t>Oświetlenie uliczne</t>
  </si>
  <si>
    <t>Przyłącze wodociągowe</t>
  </si>
  <si>
    <t>Włoszczowa,OSiR</t>
  </si>
  <si>
    <t>ul. Sienkiewicza</t>
  </si>
  <si>
    <t>Odwodnienie ul. Reja</t>
  </si>
  <si>
    <t>Włoszczowa, ul. Reja</t>
  </si>
  <si>
    <t>ul. Słowackiego</t>
  </si>
  <si>
    <t>Odwodnienie ulicy</t>
  </si>
  <si>
    <t>ul. Witosa</t>
  </si>
  <si>
    <t>Włoszczowa, Dębowa, Sienkiewicza</t>
  </si>
  <si>
    <t>Przyłącze sieci cieplnej</t>
  </si>
  <si>
    <t>ul. Żeromskiego 17</t>
  </si>
  <si>
    <t>ul. Dworcowa</t>
  </si>
  <si>
    <t>Przykanaliki kanalizacji deszczowej</t>
  </si>
  <si>
    <t>Włoszczowa, ul.Ks. B. Jaworskiego</t>
  </si>
  <si>
    <t>Place, chodniki</t>
  </si>
  <si>
    <t>Plac utwardzony</t>
  </si>
  <si>
    <t>Infrastruktura chodnika</t>
  </si>
  <si>
    <t>ul. Strażacka</t>
  </si>
  <si>
    <t>Parking</t>
  </si>
  <si>
    <t>ul. Partyzantów</t>
  </si>
  <si>
    <t>Oświetlenie terenu</t>
  </si>
  <si>
    <t>Ulice i prace</t>
  </si>
  <si>
    <t>Włoszczowa, droga na Cm. Komunalny</t>
  </si>
  <si>
    <t>Utwardzony plac bazy</t>
  </si>
  <si>
    <t>Linia oświetleniowa</t>
  </si>
  <si>
    <t>Chodnik</t>
  </si>
  <si>
    <t>Oświetlenie ulicy</t>
  </si>
  <si>
    <t>ul. Świeża</t>
  </si>
  <si>
    <t>Oświetlenie ul. Wiśniowej</t>
  </si>
  <si>
    <t>Włoszczowa, ul. Wiśniowa</t>
  </si>
  <si>
    <t>Oświetlenie ulic</t>
  </si>
  <si>
    <t>ul. 1Maja i Kilińskiego</t>
  </si>
  <si>
    <t>Zbiornik wodny „Klekot”</t>
  </si>
  <si>
    <t>Włoszczowa, Klekot</t>
  </si>
  <si>
    <t>Zbiornik wodny</t>
  </si>
  <si>
    <t>Osadnik ścieków</t>
  </si>
  <si>
    <t>Ogrodzenie terenu</t>
  </si>
  <si>
    <t>ul. Młynarska</t>
  </si>
  <si>
    <t>Ogrodzenia frontowe</t>
  </si>
  <si>
    <t>Skład opału</t>
  </si>
  <si>
    <t>os. Górki</t>
  </si>
  <si>
    <t>Komin stalowy</t>
  </si>
  <si>
    <t>Ogrodzenia i parkany</t>
  </si>
  <si>
    <t>Pozostała budowla</t>
  </si>
  <si>
    <t>Nawierzchnia</t>
  </si>
  <si>
    <t>Zaplecze – budynek</t>
  </si>
  <si>
    <t>Sieć cieplna kanał c.o</t>
  </si>
  <si>
    <t>Sieć cieplna c.o</t>
  </si>
  <si>
    <t>Włoszczowa, os. Broniewskiego 19</t>
  </si>
  <si>
    <t>Włoszczowa, ul. Jędrzejowska 10</t>
  </si>
  <si>
    <t>Włoszczowa, ul. Wąska 12</t>
  </si>
  <si>
    <t>Włoszczowa, ul. Wąska 14</t>
  </si>
  <si>
    <t>Włoszczowa, ul. Wąska 16</t>
  </si>
  <si>
    <t>Włoszczowa, ul. Wąska 18</t>
  </si>
  <si>
    <t>Włoszczowa, ul. Dębowa 1</t>
  </si>
  <si>
    <t>Włoszczowa, ul. 1Maja 19</t>
  </si>
  <si>
    <t>ul. 1Maja 37 Włoszczowa</t>
  </si>
  <si>
    <t>Włoszczowa, ul. Ogrodowa 8</t>
  </si>
  <si>
    <t>Włoszczowa, ul. Kościuszki 10</t>
  </si>
  <si>
    <t>Włoszczowa, ul. Jędrzejowska 79a</t>
  </si>
  <si>
    <t>Konieczno 166</t>
  </si>
  <si>
    <t>Czarnca, ul. Czarnieckiego 26</t>
  </si>
  <si>
    <t>Budynek szkoły w Rząbcu</t>
  </si>
  <si>
    <t>Budynek gospodarczy przy szkole w Rząbcu</t>
  </si>
  <si>
    <t>Ubikacje suche przy szkole w Przygradowie</t>
  </si>
  <si>
    <t>Przygradów</t>
  </si>
  <si>
    <t>Ubikacje suche przy szkole w Rogienicach</t>
  </si>
  <si>
    <t>os. Jana Brożka 7 Włoszczowa</t>
  </si>
  <si>
    <t>os. Jana Brożka 10 Włoszczowa</t>
  </si>
  <si>
    <t>os. Brożka 8 Włoszczowa</t>
  </si>
  <si>
    <t>os. Jana Brożka Włoszczowa</t>
  </si>
  <si>
    <t>Czarnca, ul. Czarnieckiego 27</t>
  </si>
  <si>
    <t>Budynek socjalno-biurowy</t>
  </si>
  <si>
    <t>Wysypisko „Kępny Ług”</t>
  </si>
  <si>
    <t>Budynek techniczny</t>
  </si>
  <si>
    <t>Wiata przy budynku technicznym</t>
  </si>
  <si>
    <t>Linia sortownicza</t>
  </si>
  <si>
    <t xml:space="preserve">Garaż   </t>
  </si>
  <si>
    <t xml:space="preserve">Instalacje elektryczne </t>
  </si>
  <si>
    <t>Plac kompostowania pryzmowego</t>
  </si>
  <si>
    <t>Plac przygotowania kompostu</t>
  </si>
  <si>
    <t>Studnia odgazowująca Nr 1</t>
  </si>
  <si>
    <t>Studnia odgazowująca Nr 2</t>
  </si>
  <si>
    <t>Studnia odgazowująca Nr 3</t>
  </si>
  <si>
    <t>Studnia odgazowująca Nr 4</t>
  </si>
  <si>
    <t>Studnia odgazowująca Nr 5</t>
  </si>
  <si>
    <t>Studnia odgazowująca Nr 6</t>
  </si>
  <si>
    <t>Studnia odgazowująca Nr 7</t>
  </si>
  <si>
    <t>Studnia odgazowująca Nr 8</t>
  </si>
  <si>
    <t>Brodzik dezynfekcyjny</t>
  </si>
  <si>
    <t>Obwałowanie czaszy od strony wschodniej</t>
  </si>
  <si>
    <t>Ogodzenie bezcokołowe o wys. 2,10 mb</t>
  </si>
  <si>
    <t>Boksy na surowce wtórne</t>
  </si>
  <si>
    <t>Sieć wodociągowa zewnętrzna</t>
  </si>
  <si>
    <t>Studnia głębinowa</t>
  </si>
  <si>
    <t>Sieć kanalizacji sanitarnej</t>
  </si>
  <si>
    <t>Zbiornik bezodpływowy na ścieki sanitarne</t>
  </si>
  <si>
    <t>Ogrodzenie bezcokołowe wys. 1,5 mb</t>
  </si>
  <si>
    <t>Rozdzielnia pomiarowa</t>
  </si>
  <si>
    <t>os. Broniewskiego 3 Włoszczowa</t>
  </si>
  <si>
    <t>os. Broniewskiego 4 Włoszczowa</t>
  </si>
  <si>
    <t>os. Broniewskiego 5 Włoszczowa</t>
  </si>
  <si>
    <t>os. Broniewskiego 8 Włoszczowa</t>
  </si>
  <si>
    <t>ul. Sienkiewicza 32 Włoszczowa</t>
  </si>
  <si>
    <t>ul. Sienkiewicza 40 Włoszczowa</t>
  </si>
  <si>
    <t>ul. Jędrzejowska 81 Włoszczowa</t>
  </si>
  <si>
    <t>ul. 1Maja 23 Włoszczowa</t>
  </si>
  <si>
    <t>Budynek mieszk. - dawny Hotel Pracowniczy</t>
  </si>
  <si>
    <t>Lokal mieszkalny z piwnicą o pow. 55,80m2</t>
  </si>
  <si>
    <t>Lokale mieszkalne dwa z dwoma piwnicami</t>
  </si>
  <si>
    <t>os. Brożka 1 Włoszczowa</t>
  </si>
  <si>
    <t>os.Brożka 3 Włoszczowa</t>
  </si>
  <si>
    <t>os. Brożka 2 Włoszczowa</t>
  </si>
  <si>
    <t>os. Brożka 5 Włoszczowa</t>
  </si>
  <si>
    <t>os. Brożka 6 Włoszczowa</t>
  </si>
  <si>
    <t>os. Brożka 16 Włoszczowa</t>
  </si>
  <si>
    <t>os. Jana Brożka 23 Włoszczowa</t>
  </si>
  <si>
    <t>os. Jana Brożka 22 Włoszczowa</t>
  </si>
  <si>
    <t>Sprzedaż lokalu nr1 wg aktu notarialnego</t>
  </si>
  <si>
    <t>ul. Wiśniowa 17 Włoszczowa</t>
  </si>
  <si>
    <t>ul. Wiśniowa 15 Włoszczowa</t>
  </si>
  <si>
    <t>Lokal mieszkalny</t>
  </si>
  <si>
    <t>ul. Wiśniowa 13 Włoszczowa</t>
  </si>
  <si>
    <t>Oświetlenie zewnętrzne na stadionie OsiR</t>
  </si>
  <si>
    <t>Włoszczowa, OsiR</t>
  </si>
  <si>
    <t>Przyłącze centralnego ogrzewania</t>
  </si>
  <si>
    <t>Włoszczowa,ul. 1Maja 30</t>
  </si>
  <si>
    <t xml:space="preserve">Parking </t>
  </si>
  <si>
    <t>Włoszczowa, ul. 1Maja</t>
  </si>
  <si>
    <t>Boisko uniwersalne o nawierzchni asfaltowej</t>
  </si>
  <si>
    <t>Włoszczowa, stadion</t>
  </si>
  <si>
    <t>Boisko trawiaste do piłki nożnej</t>
  </si>
  <si>
    <t>Włoszczowa, przek. Z OsiR</t>
  </si>
  <si>
    <t>Urządzenia sportowe na stadionie</t>
  </si>
  <si>
    <t>Stadion, Włoszczowa</t>
  </si>
  <si>
    <t>Urządzenia sportowe na stadionie – bieżnia</t>
  </si>
  <si>
    <t>Trybuny ziemne z drewnianymi ławkami</t>
  </si>
  <si>
    <t>OsiR Włoszczowa, Stadion</t>
  </si>
  <si>
    <t>Muszla Koncertowa na stadionie OsiR</t>
  </si>
  <si>
    <t>Plac zabaw – wyposażenie</t>
  </si>
  <si>
    <t>os. Brożka, Włoszczowa</t>
  </si>
  <si>
    <t>Budowa drewnianego pokładu na Klekocie</t>
  </si>
  <si>
    <t>Klekot, Włoszczowa</t>
  </si>
  <si>
    <t>Boisko sportowe przy szkole w Rogienicach</t>
  </si>
  <si>
    <t>Ogrodzenie placu szkolnego w Rogienicach</t>
  </si>
  <si>
    <t>Boisko szkolne przy szkole w Przygradowie</t>
  </si>
  <si>
    <t xml:space="preserve">Ogrodzenie placu przy szkole </t>
  </si>
  <si>
    <t>Boisko sportowe</t>
  </si>
  <si>
    <t>Dąbie</t>
  </si>
  <si>
    <t>Ogordzenie z siatki na cokole wokół stadionu</t>
  </si>
  <si>
    <t>OsiR, Włoszczowa</t>
  </si>
  <si>
    <t>Wjazd i mała architektura na stadionie</t>
  </si>
  <si>
    <t>Ogrodzenie placu przy szkole</t>
  </si>
  <si>
    <t>Kotły grzewcze w budynku Wymiennikowni</t>
  </si>
  <si>
    <t>Kocioł centralnego ogrzewania OSP Konieczno</t>
  </si>
  <si>
    <t>Kocioł co-optima komfort plus Szkoła Podst.</t>
  </si>
  <si>
    <t>Kocioł co-DefroEKO 25</t>
  </si>
  <si>
    <t>ul. Młynarska 54 Włoszczowa</t>
  </si>
  <si>
    <t>Kocioł wraz z instalacją</t>
  </si>
  <si>
    <t>ul. Ogrodowa 8 Włoszczowa</t>
  </si>
  <si>
    <t>Kocioł grzejny UKS przy szkole</t>
  </si>
  <si>
    <t>Motyczno</t>
  </si>
  <si>
    <t>Kocioł grzejny KWM-3 przy szkole</t>
  </si>
  <si>
    <t>Kocioł centralnego ogrzewania MN”TURBO”</t>
  </si>
  <si>
    <t>os. Broniewskiego 16</t>
  </si>
  <si>
    <t>Kocioł grzejny c.o. „Camico” Agronomów.</t>
  </si>
  <si>
    <t>Kotłownia olejowa SM”Lokator”</t>
  </si>
  <si>
    <t>Kocioł żeliwny olejowy RD5</t>
  </si>
  <si>
    <t>Zestaw hydroforowy</t>
  </si>
  <si>
    <t>Uj. Wody Czarnieckiego</t>
  </si>
  <si>
    <t>Pompa do c.o. Wymiennikownia</t>
  </si>
  <si>
    <t>os. Brożka 26</t>
  </si>
  <si>
    <t>Pompa-Wymiennikownia</t>
  </si>
  <si>
    <t>Pompa wirowa Typ 80 POM 200</t>
  </si>
  <si>
    <t>Wymiennik jonitowy</t>
  </si>
  <si>
    <t>Wymienniki ciepła kołnierzowe</t>
  </si>
  <si>
    <t>Węzeł cieplny kotłownia</t>
  </si>
  <si>
    <t>Zasobniki pionowe</t>
  </si>
  <si>
    <t>Ciepłomierz</t>
  </si>
  <si>
    <t>Wymiennik do wymiany ciepła</t>
  </si>
  <si>
    <t>Kompaktowy węzeł cieplny</t>
  </si>
  <si>
    <t>Ciepłomierz Sondal</t>
  </si>
  <si>
    <t>Płyta wibracyjna PW-50</t>
  </si>
  <si>
    <t>Urządzenie do selektywnego włączania syren</t>
  </si>
  <si>
    <t>Wymiennik</t>
  </si>
  <si>
    <t>Wodociąg zewnętrzny</t>
  </si>
  <si>
    <t>Instalacja technologiczna</t>
  </si>
  <si>
    <t>Separator na kanalizacji deszczowej</t>
  </si>
  <si>
    <t>ul. Partyzantów, ul. Śliska</t>
  </si>
  <si>
    <t>Basen NEMO</t>
  </si>
  <si>
    <t xml:space="preserve">ul. Wiśniowa </t>
  </si>
  <si>
    <t>ul. Bp. Jaworskiego</t>
  </si>
  <si>
    <t>os. Reja ul. Norida, Makuszyńskiego, Tuwima,</t>
  </si>
  <si>
    <t xml:space="preserve">Linia energetyczna </t>
  </si>
  <si>
    <t xml:space="preserve">Kanalizacja  teletechniczna kablowa </t>
  </si>
  <si>
    <t xml:space="preserve">os. Reja   </t>
  </si>
  <si>
    <t>Polonez</t>
  </si>
  <si>
    <t>Caro</t>
  </si>
  <si>
    <t>178762SUPBO1CEHYW</t>
  </si>
  <si>
    <t>TLWC457</t>
  </si>
  <si>
    <t>Osobowy</t>
  </si>
  <si>
    <t>Nissan</t>
  </si>
  <si>
    <t>Almera</t>
  </si>
  <si>
    <t>JN1BCAN15U0539995</t>
  </si>
  <si>
    <t>KIA394S</t>
  </si>
  <si>
    <t>1,6 Mpl</t>
  </si>
  <si>
    <t>21.01.2012</t>
  </si>
  <si>
    <t>20.01.2013</t>
  </si>
  <si>
    <t>30.06.2011</t>
  </si>
  <si>
    <t>29.06.2012</t>
  </si>
  <si>
    <t>Drukarka laserowa Samsung ML-2510 (4-491-40172)</t>
  </si>
  <si>
    <t>Drukarka laserowa Samsung ML-2510 (4-491-40178)</t>
  </si>
  <si>
    <t>Drukarka laserowa Samsung ML-2510 (4-491-40174)</t>
  </si>
  <si>
    <t>Drukarka laserowa Samsung ML-2510 (4-491-40177)</t>
  </si>
  <si>
    <t>Drukarka laserowa Samsung ML-2510 (4-491-40175)</t>
  </si>
  <si>
    <t>Drukarka laserowa Samsung ML-2510 (4-491-40176)</t>
  </si>
  <si>
    <t>Drukarka laserowa Samsung ML-2510 (4-491-40173)</t>
  </si>
  <si>
    <t>Drukarka laserowa HP Laser Jet P2015D (4-491-40180)</t>
  </si>
  <si>
    <t>Drukarka laserowa HP Laser Jet P2015D (4-491-40179)</t>
  </si>
  <si>
    <t>Drukarka laserowa Xerox Phaser 3124 (nie nadany)</t>
  </si>
  <si>
    <t>Jednostka komputerowa Maxdata Favorit 1000 I (4-491-40141)</t>
  </si>
  <si>
    <t>Jednostka komputerowa Maxdata Favorit 1000 I (4-491-40143)</t>
  </si>
  <si>
    <t>Jednostka komputerowa Maxdata Favorit 1000 I (4-491-40142)</t>
  </si>
  <si>
    <t>Jednostka komputerowa Maxdata Favorit 1000 I (4-491-40147)</t>
  </si>
  <si>
    <t>Jednostka komputerowa Maxdata Favorit 1000 I (4-491-40146)</t>
  </si>
  <si>
    <t>Jednostka komputerowa Maxdata Favorit 1000 I (4-491-40145)</t>
  </si>
  <si>
    <t>Jednostka komputerowa Maxdata Favorit 1000 I (4-491-40144)</t>
  </si>
  <si>
    <t>Jednostka komputerowa Maxdata Favorit 1000 I (4-491-40140)</t>
  </si>
  <si>
    <t>Jednostka komputerowa Maxdata Favorit 1000 I BTX (4-491-10162)</t>
  </si>
  <si>
    <t>Jednostka komputerowa Maxdata Favorit 1000 I BTX (4-491-40161)</t>
  </si>
  <si>
    <t>Jednostka komputerowa Maxdata Favorit 1000 I BTX (4-491-40164)</t>
  </si>
  <si>
    <t>Jednostka komputerowa Maxdata Favorit 1000 I BTX (4-491-40165)</t>
  </si>
  <si>
    <t>Jednostka komputerowa Maxdata Favorit 1000 I BTX (4-491-40163)</t>
  </si>
  <si>
    <t>Jednostka komputerowa OPTIMUS Optitech DP 200 (nie nadany)</t>
  </si>
  <si>
    <t>Monitor LCD Belinea 101711 (4-491-40149)</t>
  </si>
  <si>
    <t>Monitor LCD Belinea 101711 (4-491-40151)</t>
  </si>
  <si>
    <t>Monitor LCD Belinea 101711 (4-491-40150)</t>
  </si>
  <si>
    <t>Monitor LCD Belinea 101711 (4-491-40148)</t>
  </si>
  <si>
    <t>Monitor LCD Belinea 101711 (4-491-40155)</t>
  </si>
  <si>
    <t>Monitor LCD Belinea 101711 (4-491-40154)</t>
  </si>
  <si>
    <t>Monitor LCD Belinea 101711 (4-491-40153)</t>
  </si>
  <si>
    <t>Monitor LCD Belinea 101711 (4-491-40152)</t>
  </si>
  <si>
    <t>Monitor LCD Hyundai T71S (4-491-40169)</t>
  </si>
  <si>
    <t>Monitor LCD Hyundai T71S (4-491-40166)</t>
  </si>
  <si>
    <t>Monitor LCD Hyundai T71S (4-491-40168)</t>
  </si>
  <si>
    <t>Monitor LCD Hyundai T71S (4-491-40170)</t>
  </si>
  <si>
    <t>Monitor LCD Hyundai T71S (4-491-40167)</t>
  </si>
  <si>
    <t>Monitor LCD ACER AL1717F (nie nadany)</t>
  </si>
  <si>
    <t>Router ServGate Edge Force M30</t>
  </si>
  <si>
    <t>Kserokopiarka 2032/632</t>
  </si>
  <si>
    <t>Serwer HD DL380G5</t>
  </si>
  <si>
    <t>Drukarka laserowa</t>
  </si>
  <si>
    <t>Monitoring UG</t>
  </si>
  <si>
    <t>Monitoring Plac Wolności</t>
  </si>
  <si>
    <t>elektronika stacjonarna</t>
  </si>
  <si>
    <t>elektronika przenośna</t>
  </si>
  <si>
    <t>monitoring</t>
  </si>
  <si>
    <t>23.07.2012</t>
  </si>
  <si>
    <t>Komputer zestaw MB ASUS K8Nn Force</t>
  </si>
  <si>
    <t>Tablica wyników na hali</t>
  </si>
  <si>
    <t>System nawadniający</t>
  </si>
  <si>
    <t>Broniewskiego 6</t>
  </si>
  <si>
    <t>WKB</t>
  </si>
  <si>
    <t>WO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</si>
</sst>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_-* #,##0.00&quot; zł&quot;_-;\-* #,##0.00&quot; zł&quot;_-;_-* \-??&quot; zł&quot;_-;_-@_-"/>
    <numFmt numFmtId="167" formatCode="#,##0.00\ [$zł-415];[Red]\-#,##0.00\ [$zł-415]"/>
    <numFmt numFmtId="168" formatCode="#,##0\ [$zł-415];[Red]\-#,##0\ [$zł-415]"/>
    <numFmt numFmtId="169" formatCode="d/mm/yyyy"/>
    <numFmt numFmtId="170" formatCode="#,##0.00&quot; 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\ #,##0.00&quot; zł &quot;;\-#,##0.00&quot; zł &quot;;&quot; -&quot;#&quot; zł &quot;;@\ "/>
    <numFmt numFmtId="176" formatCode="#,##0.00&quot; zł &quot;;\-#,##0.00&quot; zł &quot;;&quot; -&quot;#&quot; zł &quot;;@\ "/>
    <numFmt numFmtId="177" formatCode="yy/mm/dd"/>
    <numFmt numFmtId="178" formatCode="yy/mm/dd;@"/>
    <numFmt numFmtId="179" formatCode="#,##0.00\ _z_ł"/>
    <numFmt numFmtId="180" formatCode="&quot; &quot;#,##0.00&quot; zł &quot;;&quot;-&quot;#,##0.00&quot; zł &quot;;&quot; -&quot;#&quot; zł &quot;;&quot; &quot;@&quot; &quot;"/>
    <numFmt numFmtId="181" formatCode="&quot; &quot;#,##0.00&quot; zł &quot;;&quot;-&quot;#,##0.00&quot; zł &quot;;&quot; -&quot;#&quot; zł &quot;;@&quot; &quot;"/>
    <numFmt numFmtId="182" formatCode="#,##0.00&quot; zł &quot;;&quot;-&quot;#,##0.00&quot; zł &quot;;&quot; -&quot;#&quot; zł &quot;;@&quot; &quot;"/>
    <numFmt numFmtId="183" formatCode="yy\-mm\-dd"/>
    <numFmt numFmtId="184" formatCode="yy\-mm\-dd;@"/>
    <numFmt numFmtId="185" formatCode="#,##0.00&quot; &quot;[$zł-415];[Red]&quot;-&quot;#,##0.00&quot; &quot;[$zł-415]"/>
    <numFmt numFmtId="186" formatCode="#,##0.00\ [$z?-415];[Red]\-#,##0.00\ [$z?-415]"/>
  </numFmts>
  <fonts count="10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Verdana"/>
      <family val="2"/>
    </font>
    <font>
      <sz val="10"/>
      <name val="Tahoma"/>
      <family val="2"/>
    </font>
    <font>
      <sz val="10"/>
      <name val="Arial CE"/>
      <family val="0"/>
    </font>
    <font>
      <b/>
      <sz val="8"/>
      <name val="Verdana"/>
      <family val="2"/>
    </font>
    <font>
      <b/>
      <sz val="10"/>
      <color indexed="8"/>
      <name val="Czcionka tekstu podstawowego"/>
      <family val="0"/>
    </font>
    <font>
      <sz val="8"/>
      <name val="Verdana"/>
      <family val="2"/>
    </font>
    <font>
      <b/>
      <sz val="10"/>
      <name val="Czcionka tekstu podstawowego"/>
      <family val="0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u val="single"/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1"/>
      <family val="0"/>
    </font>
    <font>
      <b/>
      <sz val="10"/>
      <color indexed="9"/>
      <name val="Verdan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Verdana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FFFFFF"/>
      <name val="Czcionka tekstu podstawowego"/>
      <family val="0"/>
    </font>
    <font>
      <sz val="11"/>
      <color rgb="FF3F3F76"/>
      <name val="Czcionka tekstu podstawowego"/>
      <family val="2"/>
    </font>
    <font>
      <sz val="11"/>
      <color rgb="FF333399"/>
      <name val="Czcionka tekstu podstawowego"/>
      <family val="0"/>
    </font>
    <font>
      <b/>
      <sz val="11"/>
      <color rgb="FF3F3F3F"/>
      <name val="Czcionka tekstu podstawowego"/>
      <family val="2"/>
    </font>
    <font>
      <b/>
      <sz val="11"/>
      <color rgb="FF333333"/>
      <name val="Czcionka tekstu podstawowego"/>
      <family val="0"/>
    </font>
    <font>
      <sz val="11"/>
      <color rgb="FF006100"/>
      <name val="Czcionka tekstu podstawowego"/>
      <family val="2"/>
    </font>
    <font>
      <sz val="11"/>
      <color rgb="FF008000"/>
      <name val="Czcionka tekstu podstawowego"/>
      <family val="0"/>
    </font>
    <font>
      <sz val="10"/>
      <color theme="1"/>
      <name val="Arial1"/>
      <family val="0"/>
    </font>
    <font>
      <b/>
      <i/>
      <sz val="16"/>
      <color theme="1"/>
      <name val="Arial1"/>
      <family val="0"/>
    </font>
    <font>
      <sz val="11"/>
      <color rgb="FFFA7D00"/>
      <name val="Czcionka tekstu podstawowego"/>
      <family val="2"/>
    </font>
    <font>
      <sz val="11"/>
      <color rgb="FFFF9900"/>
      <name val="Czcionka tekstu podstawowego"/>
      <family val="0"/>
    </font>
    <font>
      <b/>
      <sz val="11"/>
      <color theme="0"/>
      <name val="Czcionka tekstu podstawowego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zcionka tekstu podstawowego"/>
      <family val="2"/>
    </font>
    <font>
      <b/>
      <sz val="15"/>
      <color rgb="FF003366"/>
      <name val="Czcionka tekstu podstawowego"/>
      <family val="0"/>
    </font>
    <font>
      <b/>
      <sz val="13"/>
      <color theme="3"/>
      <name val="Czcionka tekstu podstawowego"/>
      <family val="2"/>
    </font>
    <font>
      <b/>
      <sz val="13"/>
      <color rgb="FF003366"/>
      <name val="Czcionka tekstu podstawowego"/>
      <family val="0"/>
    </font>
    <font>
      <b/>
      <sz val="11"/>
      <color theme="3"/>
      <name val="Czcionka tekstu podstawowego"/>
      <family val="2"/>
    </font>
    <font>
      <b/>
      <sz val="11"/>
      <color rgb="FF003366"/>
      <name val="Czcionka tekstu podstawowego"/>
      <family val="0"/>
    </font>
    <font>
      <sz val="11"/>
      <color rgb="FF9C6500"/>
      <name val="Czcionka tekstu podstawowego"/>
      <family val="2"/>
    </font>
    <font>
      <sz val="11"/>
      <color rgb="FF993300"/>
      <name val="Czcionka tekstu podstawowego"/>
      <family val="0"/>
    </font>
    <font>
      <sz val="10"/>
      <color theme="1"/>
      <name val="Arial CE"/>
      <family val="0"/>
    </font>
    <font>
      <sz val="11"/>
      <color theme="1"/>
      <name val="Arial1"/>
      <family val="0"/>
    </font>
    <font>
      <b/>
      <sz val="11"/>
      <color rgb="FFFA7D00"/>
      <name val="Czcionka tekstu podstawowego"/>
      <family val="2"/>
    </font>
    <font>
      <b/>
      <sz val="11"/>
      <color rgb="FFFF9900"/>
      <name val="Czcionka tekstu podstawowego"/>
      <family val="0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1"/>
      <family val="0"/>
    </font>
    <font>
      <b/>
      <sz val="11"/>
      <color theme="1"/>
      <name val="Czcionka tekstu podstawowego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zcionka tekstu podstawowego"/>
      <family val="2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0006"/>
      <name val="Czcionka tekstu podstawowego"/>
      <family val="2"/>
    </font>
    <font>
      <sz val="11"/>
      <color rgb="FF800080"/>
      <name val="Czcionka tekstu podstawowego"/>
      <family val="0"/>
    </font>
    <font>
      <b/>
      <sz val="10"/>
      <color theme="0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Verdana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3" borderId="0">
      <alignment/>
      <protection/>
    </xf>
    <xf numFmtId="0" fontId="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>
      <alignment/>
      <protection/>
    </xf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>
      <alignment/>
      <protection/>
    </xf>
    <xf numFmtId="0" fontId="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>
      <alignment/>
      <protection/>
    </xf>
    <xf numFmtId="0" fontId="1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>
      <alignment/>
      <protection/>
    </xf>
    <xf numFmtId="0" fontId="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>
      <alignment/>
      <protection/>
    </xf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0">
      <alignment/>
      <protection/>
    </xf>
    <xf numFmtId="0" fontId="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4" borderId="0">
      <alignment/>
      <protection/>
    </xf>
    <xf numFmtId="0" fontId="1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>
      <alignment/>
      <protection/>
    </xf>
    <xf numFmtId="0" fontId="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12" borderId="0">
      <alignment/>
      <protection/>
    </xf>
    <xf numFmtId="0" fontId="1" fillId="13" borderId="0" applyNumberFormat="0" applyBorder="0" applyAlignment="0" applyProtection="0"/>
    <xf numFmtId="0" fontId="60" fillId="30" borderId="0" applyNumberFormat="0" applyBorder="0" applyAlignment="0" applyProtection="0"/>
    <xf numFmtId="0" fontId="61" fillId="21" borderId="0">
      <alignment/>
      <protection/>
    </xf>
    <xf numFmtId="0" fontId="1" fillId="22" borderId="0" applyNumberFormat="0" applyBorder="0" applyAlignment="0" applyProtection="0"/>
    <xf numFmtId="0" fontId="60" fillId="31" borderId="0" applyNumberFormat="0" applyBorder="0" applyAlignment="0" applyProtection="0"/>
    <xf numFmtId="0" fontId="61" fillId="32" borderId="0">
      <alignment/>
      <protection/>
    </xf>
    <xf numFmtId="0" fontId="1" fillId="33" borderId="0" applyNumberFormat="0" applyBorder="0" applyAlignment="0" applyProtection="0"/>
    <xf numFmtId="0" fontId="62" fillId="34" borderId="0" applyNumberFormat="0" applyBorder="0" applyAlignment="0" applyProtection="0"/>
    <xf numFmtId="0" fontId="63" fillId="35" borderId="0">
      <alignment/>
      <protection/>
    </xf>
    <xf numFmtId="0" fontId="20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24" borderId="0">
      <alignment/>
      <protection/>
    </xf>
    <xf numFmtId="0" fontId="20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0">
      <alignment/>
      <protection/>
    </xf>
    <xf numFmtId="0" fontId="20" fillId="28" borderId="0" applyNumberFormat="0" applyBorder="0" applyAlignment="0" applyProtection="0"/>
    <xf numFmtId="0" fontId="62" fillId="38" borderId="0" applyNumberFormat="0" applyBorder="0" applyAlignment="0" applyProtection="0"/>
    <xf numFmtId="0" fontId="63" fillId="39" borderId="0">
      <alignment/>
      <protection/>
    </xf>
    <xf numFmtId="0" fontId="20" fillId="40" borderId="0" applyNumberFormat="0" applyBorder="0" applyAlignment="0" applyProtection="0"/>
    <xf numFmtId="0" fontId="62" fillId="41" borderId="0" applyNumberFormat="0" applyBorder="0" applyAlignment="0" applyProtection="0"/>
    <xf numFmtId="0" fontId="63" fillId="42" borderId="0">
      <alignment/>
      <protection/>
    </xf>
    <xf numFmtId="0" fontId="20" fillId="43" borderId="0" applyNumberFormat="0" applyBorder="0" applyAlignment="0" applyProtection="0"/>
    <xf numFmtId="0" fontId="62" fillId="44" borderId="0" applyNumberFormat="0" applyBorder="0" applyAlignment="0" applyProtection="0"/>
    <xf numFmtId="0" fontId="63" fillId="45" borderId="0">
      <alignment/>
      <protection/>
    </xf>
    <xf numFmtId="0" fontId="20" fillId="46" borderId="0" applyNumberFormat="0" applyBorder="0" applyAlignment="0" applyProtection="0"/>
    <xf numFmtId="0" fontId="62" fillId="47" borderId="0" applyNumberFormat="0" applyBorder="0" applyAlignment="0" applyProtection="0"/>
    <xf numFmtId="0" fontId="63" fillId="48" borderId="0">
      <alignment/>
      <protection/>
    </xf>
    <xf numFmtId="0" fontId="20" fillId="49" borderId="0" applyNumberFormat="0" applyBorder="0" applyAlignment="0" applyProtection="0"/>
    <xf numFmtId="0" fontId="62" fillId="50" borderId="0" applyNumberFormat="0" applyBorder="0" applyAlignment="0" applyProtection="0"/>
    <xf numFmtId="0" fontId="63" fillId="51" borderId="0">
      <alignment/>
      <protection/>
    </xf>
    <xf numFmtId="0" fontId="20" fillId="52" borderId="0" applyNumberFormat="0" applyBorder="0" applyAlignment="0" applyProtection="0"/>
    <xf numFmtId="0" fontId="62" fillId="53" borderId="0" applyNumberFormat="0" applyBorder="0" applyAlignment="0" applyProtection="0"/>
    <xf numFmtId="0" fontId="63" fillId="54" borderId="0">
      <alignment/>
      <protection/>
    </xf>
    <xf numFmtId="0" fontId="20" fillId="55" borderId="0" applyNumberFormat="0" applyBorder="0" applyAlignment="0" applyProtection="0"/>
    <xf numFmtId="0" fontId="62" fillId="56" borderId="0" applyNumberFormat="0" applyBorder="0" applyAlignment="0" applyProtection="0"/>
    <xf numFmtId="0" fontId="63" fillId="39" borderId="0">
      <alignment/>
      <protection/>
    </xf>
    <xf numFmtId="0" fontId="20" fillId="40" borderId="0" applyNumberFormat="0" applyBorder="0" applyAlignment="0" applyProtection="0"/>
    <xf numFmtId="0" fontId="62" fillId="57" borderId="0" applyNumberFormat="0" applyBorder="0" applyAlignment="0" applyProtection="0"/>
    <xf numFmtId="0" fontId="63" fillId="42" borderId="0">
      <alignment/>
      <protection/>
    </xf>
    <xf numFmtId="0" fontId="20" fillId="43" borderId="0" applyNumberFormat="0" applyBorder="0" applyAlignment="0" applyProtection="0"/>
    <xf numFmtId="0" fontId="62" fillId="58" borderId="0" applyNumberFormat="0" applyBorder="0" applyAlignment="0" applyProtection="0"/>
    <xf numFmtId="0" fontId="63" fillId="59" borderId="0">
      <alignment/>
      <protection/>
    </xf>
    <xf numFmtId="0" fontId="20" fillId="60" borderId="0" applyNumberFormat="0" applyBorder="0" applyAlignment="0" applyProtection="0"/>
    <xf numFmtId="0" fontId="64" fillId="61" borderId="1" applyNumberFormat="0" applyAlignment="0" applyProtection="0"/>
    <xf numFmtId="0" fontId="65" fillId="18" borderId="2">
      <alignment/>
      <protection/>
    </xf>
    <xf numFmtId="0" fontId="21" fillId="19" borderId="3" applyNumberFormat="0" applyAlignment="0" applyProtection="0"/>
    <xf numFmtId="0" fontId="66" fillId="62" borderId="4" applyNumberFormat="0" applyAlignment="0" applyProtection="0"/>
    <xf numFmtId="0" fontId="67" fillId="63" borderId="5">
      <alignment/>
      <protection/>
    </xf>
    <xf numFmtId="0" fontId="22" fillId="64" borderId="6" applyNumberFormat="0" applyAlignment="0" applyProtection="0"/>
    <xf numFmtId="0" fontId="68" fillId="65" borderId="0" applyNumberFormat="0" applyBorder="0" applyAlignment="0" applyProtection="0"/>
    <xf numFmtId="0" fontId="69" fillId="9" borderId="0">
      <alignment/>
      <protection/>
    </xf>
    <xf numFmtId="0" fontId="23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>
      <alignment/>
      <protection/>
    </xf>
    <xf numFmtId="0" fontId="24" fillId="0" borderId="9" applyNumberFormat="0" applyFill="0" applyAlignment="0" applyProtection="0"/>
    <xf numFmtId="0" fontId="74" fillId="66" borderId="10" applyNumberFormat="0" applyAlignment="0" applyProtection="0"/>
    <xf numFmtId="0" fontId="75" fillId="67" borderId="11">
      <alignment/>
      <protection/>
    </xf>
    <xf numFmtId="0" fontId="25" fillId="68" borderId="12" applyNumberFormat="0" applyAlignment="0" applyProtection="0"/>
    <xf numFmtId="0" fontId="76" fillId="0" borderId="13" applyNumberFormat="0" applyFill="0" applyAlignment="0" applyProtection="0"/>
    <xf numFmtId="0" fontId="77" fillId="0" borderId="14">
      <alignment/>
      <protection/>
    </xf>
    <xf numFmtId="0" fontId="26" fillId="0" borderId="15" applyNumberFormat="0" applyFill="0" applyAlignment="0" applyProtection="0"/>
    <xf numFmtId="0" fontId="78" fillId="0" borderId="16" applyNumberFormat="0" applyFill="0" applyAlignment="0" applyProtection="0"/>
    <xf numFmtId="0" fontId="79" fillId="0" borderId="17">
      <alignment/>
      <protection/>
    </xf>
    <xf numFmtId="0" fontId="27" fillId="0" borderId="18" applyNumberFormat="0" applyFill="0" applyAlignment="0" applyProtection="0"/>
    <xf numFmtId="0" fontId="80" fillId="0" borderId="19" applyNumberFormat="0" applyFill="0" applyAlignment="0" applyProtection="0"/>
    <xf numFmtId="0" fontId="81" fillId="0" borderId="20">
      <alignment/>
      <protection/>
    </xf>
    <xf numFmtId="0" fontId="28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>
      <alignment/>
      <protection/>
    </xf>
    <xf numFmtId="0" fontId="28" fillId="0" borderId="0" applyNumberFormat="0" applyFill="0" applyBorder="0" applyAlignment="0" applyProtection="0"/>
    <xf numFmtId="0" fontId="82" fillId="69" borderId="0" applyNumberFormat="0" applyBorder="0" applyAlignment="0" applyProtection="0"/>
    <xf numFmtId="0" fontId="83" fillId="70" borderId="0">
      <alignment/>
      <protection/>
    </xf>
    <xf numFmtId="0" fontId="29" fillId="7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8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6" fillId="62" borderId="1" applyNumberFormat="0" applyAlignment="0" applyProtection="0"/>
    <xf numFmtId="0" fontId="87" fillId="63" borderId="2">
      <alignment/>
      <protection/>
    </xf>
    <xf numFmtId="0" fontId="30" fillId="64" borderId="3" applyNumberFormat="0" applyAlignment="0" applyProtection="0"/>
    <xf numFmtId="0" fontId="8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0">
      <alignment/>
      <protection/>
    </xf>
    <xf numFmtId="185" fontId="89" fillId="0" borderId="0">
      <alignment/>
      <protection/>
    </xf>
    <xf numFmtId="0" fontId="90" fillId="0" borderId="22" applyNumberFormat="0" applyFill="0" applyAlignment="0" applyProtection="0"/>
    <xf numFmtId="0" fontId="91" fillId="0" borderId="23">
      <alignment/>
      <protection/>
    </xf>
    <xf numFmtId="0" fontId="31" fillId="0" borderId="24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>
      <alignment/>
      <protection/>
    </xf>
    <xf numFmtId="0" fontId="3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>
      <alignment/>
      <protection/>
    </xf>
    <xf numFmtId="0" fontId="3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>
      <alignment/>
      <protection/>
    </xf>
    <xf numFmtId="0" fontId="34" fillId="0" borderId="0" applyNumberFormat="0" applyFill="0" applyBorder="0" applyAlignment="0" applyProtection="0"/>
    <xf numFmtId="0" fontId="0" fillId="72" borderId="25" applyNumberFormat="0" applyFont="0" applyAlignment="0" applyProtection="0"/>
    <xf numFmtId="0" fontId="70" fillId="73" borderId="26">
      <alignment/>
      <protection/>
    </xf>
    <xf numFmtId="0" fontId="0" fillId="74" borderId="2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180" fontId="70" fillId="0" borderId="0">
      <alignment/>
      <protection/>
    </xf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97" fillId="75" borderId="0" applyNumberFormat="0" applyBorder="0" applyAlignment="0" applyProtection="0"/>
    <xf numFmtId="0" fontId="98" fillId="6" borderId="0">
      <alignment/>
      <protection/>
    </xf>
    <xf numFmtId="0" fontId="35" fillId="7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2" fillId="0" borderId="28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44" fontId="0" fillId="0" borderId="0" xfId="155" applyFont="1" applyFill="1" applyAlignment="1">
      <alignment/>
    </xf>
    <xf numFmtId="44" fontId="2" fillId="0" borderId="28" xfId="155" applyFont="1" applyFill="1" applyBorder="1" applyAlignment="1">
      <alignment horizontal="right" vertical="center" wrapText="1"/>
    </xf>
    <xf numFmtId="44" fontId="2" fillId="0" borderId="28" xfId="155" applyFont="1" applyFill="1" applyBorder="1" applyAlignment="1">
      <alignment vertical="center" wrapText="1"/>
    </xf>
    <xf numFmtId="0" fontId="18" fillId="0" borderId="28" xfId="130" applyFont="1" applyFill="1" applyBorder="1" applyAlignment="1">
      <alignment horizontal="center" vertical="center" wrapText="1"/>
      <protection/>
    </xf>
    <xf numFmtId="44" fontId="18" fillId="0" borderId="28" xfId="160" applyNumberFormat="1" applyFont="1" applyFill="1" applyBorder="1" applyAlignment="1">
      <alignment horizontal="right" vertical="center" wrapText="1"/>
    </xf>
    <xf numFmtId="170" fontId="1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76" borderId="34" xfId="0" applyFont="1" applyFill="1" applyBorder="1" applyAlignment="1">
      <alignment vertical="center"/>
    </xf>
    <xf numFmtId="0" fontId="11" fillId="76" borderId="3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2" fillId="0" borderId="0" xfId="130" applyFont="1" applyFill="1" applyBorder="1" applyAlignment="1">
      <alignment horizontal="center" vertical="center" wrapText="1"/>
      <protection/>
    </xf>
    <xf numFmtId="4" fontId="4" fillId="0" borderId="29" xfId="0" applyNumberFormat="1" applyFont="1" applyFill="1" applyBorder="1" applyAlignment="1">
      <alignment vertical="center" wrapText="1"/>
    </xf>
    <xf numFmtId="16" fontId="17" fillId="0" borderId="28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9" fillId="77" borderId="28" xfId="130" applyFont="1" applyFill="1" applyBorder="1" applyAlignment="1">
      <alignment horizontal="center" vertical="center"/>
      <protection/>
    </xf>
    <xf numFmtId="0" fontId="99" fillId="77" borderId="33" xfId="130" applyFont="1" applyFill="1" applyBorder="1" applyAlignment="1">
      <alignment horizontal="center" vertical="center" wrapText="1"/>
      <protection/>
    </xf>
    <xf numFmtId="0" fontId="99" fillId="77" borderId="28" xfId="130" applyFont="1" applyFill="1" applyBorder="1" applyAlignment="1">
      <alignment vertical="center"/>
      <protection/>
    </xf>
    <xf numFmtId="0" fontId="37" fillId="0" borderId="28" xfId="0" applyFont="1" applyBorder="1" applyAlignment="1">
      <alignment vertical="center" wrapText="1"/>
    </xf>
    <xf numFmtId="0" fontId="37" fillId="0" borderId="36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28" xfId="0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4" fontId="4" fillId="0" borderId="37" xfId="0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0" fillId="0" borderId="37" xfId="0" applyNumberFormat="1" applyFill="1" applyBorder="1" applyAlignment="1">
      <alignment horizontal="left" wrapText="1"/>
    </xf>
    <xf numFmtId="0" fontId="0" fillId="0" borderId="37" xfId="0" applyFill="1" applyBorder="1" applyAlignment="1">
      <alignment wrapText="1"/>
    </xf>
    <xf numFmtId="0" fontId="0" fillId="0" borderId="38" xfId="0" applyFont="1" applyFill="1" applyBorder="1" applyAlignment="1">
      <alignment vertical="center" wrapText="1"/>
    </xf>
    <xf numFmtId="4" fontId="0" fillId="0" borderId="38" xfId="0" applyNumberFormat="1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/>
    </xf>
    <xf numFmtId="0" fontId="0" fillId="0" borderId="38" xfId="0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0" fontId="0" fillId="0" borderId="38" xfId="0" applyFill="1" applyBorder="1" applyAlignment="1">
      <alignment/>
    </xf>
    <xf numFmtId="0" fontId="0" fillId="0" borderId="38" xfId="0" applyFill="1" applyBorder="1" applyAlignment="1">
      <alignment vertical="center" wrapText="1"/>
    </xf>
    <xf numFmtId="0" fontId="0" fillId="0" borderId="38" xfId="0" applyFont="1" applyFill="1" applyBorder="1" applyAlignment="1">
      <alignment horizontal="left"/>
    </xf>
    <xf numFmtId="4" fontId="0" fillId="0" borderId="38" xfId="0" applyNumberFormat="1" applyFill="1" applyBorder="1" applyAlignment="1">
      <alignment horizontal="right" vertical="center" wrapText="1"/>
    </xf>
    <xf numFmtId="4" fontId="0" fillId="0" borderId="38" xfId="0" applyNumberFormat="1" applyFont="1" applyFill="1" applyBorder="1" applyAlignment="1">
      <alignment horizontal="right" vertical="center" wrapText="1"/>
    </xf>
    <xf numFmtId="0" fontId="0" fillId="0" borderId="28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78" borderId="28" xfId="0" applyFont="1" applyFill="1" applyBorder="1" applyAlignment="1">
      <alignment vertical="center" wrapText="1"/>
    </xf>
    <xf numFmtId="4" fontId="0" fillId="78" borderId="38" xfId="0" applyNumberFormat="1" applyFont="1" applyFill="1" applyBorder="1" applyAlignment="1">
      <alignment vertical="center" wrapText="1"/>
    </xf>
    <xf numFmtId="0" fontId="0" fillId="78" borderId="38" xfId="0" applyFont="1" applyFill="1" applyBorder="1" applyAlignment="1">
      <alignment vertical="center" wrapText="1"/>
    </xf>
    <xf numFmtId="44" fontId="2" fillId="0" borderId="0" xfId="155" applyFont="1" applyFill="1" applyAlignment="1">
      <alignment/>
    </xf>
    <xf numFmtId="0" fontId="0" fillId="78" borderId="0" xfId="0" applyFont="1" applyFill="1" applyAlignment="1">
      <alignment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6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9" fontId="2" fillId="0" borderId="28" xfId="0" applyNumberFormat="1" applyFont="1" applyFill="1" applyBorder="1" applyAlignment="1">
      <alignment horizontal="center" vertical="center" wrapText="1"/>
    </xf>
    <xf numFmtId="0" fontId="0" fillId="78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vertical="center" wrapText="1"/>
    </xf>
    <xf numFmtId="2" fontId="0" fillId="0" borderId="28" xfId="0" applyNumberFormat="1" applyFont="1" applyFill="1" applyBorder="1" applyAlignment="1">
      <alignment vertical="center" wrapText="1"/>
    </xf>
    <xf numFmtId="0" fontId="39" fillId="0" borderId="28" xfId="127" applyFont="1" applyFill="1" applyBorder="1" applyAlignment="1">
      <alignment horizontal="center" vertical="center"/>
      <protection/>
    </xf>
    <xf numFmtId="0" fontId="39" fillId="0" borderId="28" xfId="127" applyNumberFormat="1" applyFont="1" applyFill="1" applyBorder="1" applyAlignment="1">
      <alignment horizontal="center" vertical="center" wrapText="1"/>
      <protection/>
    </xf>
    <xf numFmtId="44" fontId="39" fillId="0" borderId="28" xfId="127" applyNumberFormat="1" applyFont="1" applyFill="1" applyBorder="1" applyAlignment="1">
      <alignment horizontal="center" vertical="center" wrapText="1"/>
      <protection/>
    </xf>
    <xf numFmtId="0" fontId="40" fillId="0" borderId="28" xfId="0" applyFont="1" applyFill="1" applyBorder="1" applyAlignment="1">
      <alignment horizontal="center" vertical="center" wrapText="1"/>
    </xf>
    <xf numFmtId="0" fontId="41" fillId="0" borderId="37" xfId="127" applyFont="1" applyFill="1" applyBorder="1" applyAlignment="1">
      <alignment horizontal="left" vertical="center" wrapText="1"/>
      <protection/>
    </xf>
    <xf numFmtId="0" fontId="41" fillId="0" borderId="37" xfId="127" applyFont="1" applyFill="1" applyBorder="1" applyAlignment="1">
      <alignment horizontal="center" vertical="center"/>
      <protection/>
    </xf>
    <xf numFmtId="175" fontId="41" fillId="79" borderId="37" xfId="132" applyNumberFormat="1" applyFont="1" applyFill="1" applyBorder="1" applyAlignment="1">
      <alignment horizontal="right" vertical="center" wrapText="1"/>
      <protection/>
    </xf>
    <xf numFmtId="175" fontId="41" fillId="79" borderId="37" xfId="127" applyNumberFormat="1" applyFont="1" applyFill="1" applyBorder="1" applyAlignment="1">
      <alignment horizontal="right" vertical="center" wrapText="1"/>
      <protection/>
    </xf>
    <xf numFmtId="0" fontId="41" fillId="0" borderId="37" xfId="157" applyNumberFormat="1" applyFont="1" applyFill="1" applyBorder="1" applyAlignment="1">
      <alignment vertical="center"/>
    </xf>
    <xf numFmtId="175" fontId="41" fillId="0" borderId="37" xfId="127" applyNumberFormat="1" applyFont="1" applyFill="1" applyBorder="1">
      <alignment/>
      <protection/>
    </xf>
    <xf numFmtId="0" fontId="39" fillId="80" borderId="0" xfId="127" applyNumberFormat="1" applyFont="1" applyFill="1" applyBorder="1" applyAlignment="1">
      <alignment horizontal="center" vertical="center" wrapText="1"/>
      <protection/>
    </xf>
    <xf numFmtId="44" fontId="39" fillId="80" borderId="0" xfId="127" applyNumberFormat="1" applyFont="1" applyFill="1" applyBorder="1" applyAlignment="1">
      <alignment horizontal="center" vertical="center" wrapText="1"/>
      <protection/>
    </xf>
    <xf numFmtId="0" fontId="42" fillId="8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/>
    </xf>
    <xf numFmtId="0" fontId="0" fillId="80" borderId="0" xfId="0" applyFill="1" applyAlignment="1">
      <alignment/>
    </xf>
    <xf numFmtId="2" fontId="0" fillId="0" borderId="29" xfId="0" applyNumberFormat="1" applyFont="1" applyFill="1" applyBorder="1" applyAlignment="1">
      <alignment vertical="center" wrapText="1"/>
    </xf>
    <xf numFmtId="0" fontId="41" fillId="0" borderId="33" xfId="127" applyFont="1" applyFill="1" applyBorder="1" applyAlignment="1">
      <alignment horizontal="left" vertical="center"/>
      <protection/>
    </xf>
    <xf numFmtId="0" fontId="41" fillId="0" borderId="28" xfId="127" applyFont="1" applyFill="1" applyBorder="1" applyAlignment="1">
      <alignment horizontal="center" vertical="center"/>
      <protection/>
    </xf>
    <xf numFmtId="166" fontId="41" fillId="0" borderId="28" xfId="127" applyNumberFormat="1" applyFont="1" applyBorder="1" applyAlignment="1">
      <alignment horizontal="right" vertical="center" wrapText="1"/>
      <protection/>
    </xf>
    <xf numFmtId="0" fontId="41" fillId="0" borderId="28" xfId="157" applyNumberFormat="1" applyFont="1" applyBorder="1" applyAlignment="1">
      <alignment vertical="center"/>
    </xf>
    <xf numFmtId="44" fontId="41" fillId="0" borderId="28" xfId="157" applyFont="1" applyBorder="1" applyAlignment="1">
      <alignment vertical="center"/>
    </xf>
    <xf numFmtId="0" fontId="41" fillId="0" borderId="28" xfId="127" applyFont="1" applyFill="1" applyBorder="1" applyAlignment="1">
      <alignment horizontal="left" vertical="center"/>
      <protection/>
    </xf>
    <xf numFmtId="0" fontId="41" fillId="79" borderId="38" xfId="127" applyFont="1" applyFill="1" applyBorder="1" applyAlignment="1">
      <alignment horizontal="center" vertical="center"/>
      <protection/>
    </xf>
    <xf numFmtId="176" fontId="41" fillId="79" borderId="38" xfId="127" applyNumberFormat="1" applyFont="1" applyFill="1" applyBorder="1" applyAlignment="1">
      <alignment horizontal="right" vertical="center" wrapText="1"/>
      <protection/>
    </xf>
    <xf numFmtId="176" fontId="41" fillId="0" borderId="38" xfId="127" applyNumberFormat="1" applyFont="1" applyFill="1" applyBorder="1" applyAlignment="1">
      <alignment horizontal="right" vertical="center" wrapText="1"/>
      <protection/>
    </xf>
    <xf numFmtId="0" fontId="41" fillId="0" borderId="38" xfId="157" applyNumberFormat="1" applyFont="1" applyFill="1" applyBorder="1" applyAlignment="1">
      <alignment vertical="center"/>
    </xf>
    <xf numFmtId="44" fontId="41" fillId="0" borderId="38" xfId="157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39" xfId="0" applyFont="1" applyFill="1" applyBorder="1" applyAlignment="1">
      <alignment/>
    </xf>
    <xf numFmtId="0" fontId="0" fillId="0" borderId="37" xfId="0" applyFont="1" applyFill="1" applyBorder="1" applyAlignment="1">
      <alignment vertical="center" wrapText="1"/>
    </xf>
    <xf numFmtId="44" fontId="0" fillId="0" borderId="28" xfId="0" applyNumberFormat="1" applyFont="1" applyFill="1" applyBorder="1" applyAlignment="1">
      <alignment/>
    </xf>
    <xf numFmtId="44" fontId="0" fillId="0" borderId="0" xfId="0" applyNumberFormat="1" applyFont="1" applyFill="1" applyAlignment="1">
      <alignment/>
    </xf>
    <xf numFmtId="44" fontId="0" fillId="0" borderId="29" xfId="0" applyNumberFormat="1" applyFont="1" applyFill="1" applyBorder="1" applyAlignment="1">
      <alignment/>
    </xf>
    <xf numFmtId="44" fontId="0" fillId="0" borderId="28" xfId="0" applyNumberFormat="1" applyFont="1" applyFill="1" applyBorder="1" applyAlignment="1">
      <alignment/>
    </xf>
    <xf numFmtId="44" fontId="2" fillId="0" borderId="28" xfId="0" applyNumberFormat="1" applyFont="1" applyFill="1" applyBorder="1" applyAlignment="1">
      <alignment/>
    </xf>
    <xf numFmtId="44" fontId="0" fillId="0" borderId="37" xfId="0" applyNumberFormat="1" applyFont="1" applyFill="1" applyBorder="1" applyAlignment="1">
      <alignment/>
    </xf>
    <xf numFmtId="44" fontId="0" fillId="0" borderId="38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40" xfId="0" applyFont="1" applyFill="1" applyBorder="1" applyAlignment="1">
      <alignment horizontal="center" vertical="center" wrapText="1"/>
    </xf>
    <xf numFmtId="0" fontId="0" fillId="78" borderId="40" xfId="0" applyFont="1" applyFill="1" applyBorder="1" applyAlignment="1">
      <alignment horizontal="center" vertical="center" wrapText="1"/>
    </xf>
    <xf numFmtId="0" fontId="0" fillId="78" borderId="38" xfId="0" applyFont="1" applyFill="1" applyBorder="1" applyAlignment="1">
      <alignment horizontal="center" vertical="center" wrapText="1"/>
    </xf>
    <xf numFmtId="44" fontId="99" fillId="77" borderId="28" xfId="130" applyNumberFormat="1" applyFont="1" applyFill="1" applyBorder="1" applyAlignment="1">
      <alignment vertical="center"/>
      <protection/>
    </xf>
    <xf numFmtId="44" fontId="2" fillId="0" borderId="29" xfId="0" applyNumberFormat="1" applyFont="1" applyBorder="1" applyAlignment="1">
      <alignment/>
    </xf>
    <xf numFmtId="44" fontId="2" fillId="0" borderId="28" xfId="0" applyNumberFormat="1" applyFont="1" applyBorder="1" applyAlignment="1">
      <alignment/>
    </xf>
    <xf numFmtId="44" fontId="0" fillId="0" borderId="0" xfId="0" applyNumberFormat="1" applyFill="1" applyAlignment="1">
      <alignment vertical="center"/>
    </xf>
    <xf numFmtId="44" fontId="0" fillId="0" borderId="28" xfId="0" applyNumberFormat="1" applyBorder="1" applyAlignment="1">
      <alignment/>
    </xf>
    <xf numFmtId="0" fontId="45" fillId="78" borderId="28" xfId="126" applyFont="1" applyFill="1" applyBorder="1" applyAlignment="1">
      <alignment horizontal="center"/>
      <protection/>
    </xf>
    <xf numFmtId="0" fontId="0" fillId="0" borderId="29" xfId="0" applyFont="1" applyFill="1" applyBorder="1" applyAlignment="1">
      <alignment wrapText="1"/>
    </xf>
    <xf numFmtId="2" fontId="0" fillId="0" borderId="37" xfId="0" applyNumberFormat="1" applyFont="1" applyFill="1" applyBorder="1" applyAlignment="1">
      <alignment vertical="center" wrapText="1"/>
    </xf>
    <xf numFmtId="2" fontId="0" fillId="0" borderId="38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7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Border="1" applyAlignment="1">
      <alignment/>
    </xf>
    <xf numFmtId="4" fontId="0" fillId="0" borderId="37" xfId="0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2" fontId="0" fillId="0" borderId="37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2" fontId="0" fillId="0" borderId="38" xfId="0" applyNumberFormat="1" applyFont="1" applyFill="1" applyBorder="1" applyAlignment="1">
      <alignment vertical="center" wrapText="1"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0" fillId="81" borderId="0" xfId="0" applyFill="1" applyAlignment="1">
      <alignment/>
    </xf>
    <xf numFmtId="175" fontId="41" fillId="0" borderId="42" xfId="127" applyNumberFormat="1" applyFont="1" applyFill="1" applyBorder="1">
      <alignment/>
      <protection/>
    </xf>
    <xf numFmtId="2" fontId="0" fillId="78" borderId="28" xfId="0" applyNumberFormat="1" applyFont="1" applyFill="1" applyBorder="1" applyAlignment="1">
      <alignment vertical="center" wrapText="1"/>
    </xf>
    <xf numFmtId="0" fontId="0" fillId="78" borderId="28" xfId="0" applyFont="1" applyFill="1" applyBorder="1" applyAlignment="1">
      <alignment horizontal="left" vertical="center" wrapText="1"/>
    </xf>
    <xf numFmtId="0" fontId="100" fillId="0" borderId="28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7" fontId="0" fillId="0" borderId="38" xfId="0" applyNumberFormat="1" applyFont="1" applyFill="1" applyBorder="1" applyAlignment="1">
      <alignment/>
    </xf>
    <xf numFmtId="0" fontId="0" fillId="79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28" xfId="0" applyNumberFormat="1" applyBorder="1" applyAlignment="1">
      <alignment/>
    </xf>
    <xf numFmtId="0" fontId="0" fillId="0" borderId="37" xfId="0" applyFont="1" applyFill="1" applyBorder="1" applyAlignment="1">
      <alignment horizontal="center" vertical="center" wrapText="1"/>
    </xf>
    <xf numFmtId="186" fontId="0" fillId="0" borderId="38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1" fillId="0" borderId="0" xfId="0" applyFont="1" applyFill="1" applyAlignment="1">
      <alignment/>
    </xf>
    <xf numFmtId="167" fontId="0" fillId="0" borderId="28" xfId="0" applyNumberFormat="1" applyFont="1" applyFill="1" applyBorder="1" applyAlignment="1">
      <alignment/>
    </xf>
    <xf numFmtId="167" fontId="0" fillId="0" borderId="28" xfId="0" applyNumberFormat="1" applyFont="1" applyFill="1" applyBorder="1" applyAlignment="1">
      <alignment/>
    </xf>
    <xf numFmtId="167" fontId="0" fillId="0" borderId="38" xfId="0" applyNumberFormat="1" applyFont="1" applyFill="1" applyBorder="1" applyAlignment="1">
      <alignment vertical="center" wrapText="1"/>
    </xf>
    <xf numFmtId="167" fontId="2" fillId="0" borderId="28" xfId="155" applyNumberFormat="1" applyFont="1" applyFill="1" applyBorder="1" applyAlignment="1">
      <alignment horizontal="right" vertical="center" wrapText="1"/>
    </xf>
    <xf numFmtId="167" fontId="0" fillId="78" borderId="38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39" fillId="80" borderId="0" xfId="127" applyFont="1" applyFill="1" applyBorder="1" applyAlignment="1">
      <alignment horizontal="left" vertical="center"/>
      <protection/>
    </xf>
    <xf numFmtId="16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169" fontId="2" fillId="78" borderId="28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vertical="center"/>
    </xf>
    <xf numFmtId="0" fontId="100" fillId="0" borderId="28" xfId="0" applyFont="1" applyFill="1" applyBorder="1" applyAlignment="1">
      <alignment vertical="center"/>
    </xf>
    <xf numFmtId="44" fontId="0" fillId="78" borderId="28" xfId="0" applyNumberFormat="1" applyFont="1" applyFill="1" applyBorder="1" applyAlignment="1">
      <alignment/>
    </xf>
    <xf numFmtId="44" fontId="0" fillId="78" borderId="28" xfId="0" applyNumberFormat="1" applyFont="1" applyFill="1" applyBorder="1" applyAlignment="1">
      <alignment vertical="center"/>
    </xf>
    <xf numFmtId="44" fontId="0" fillId="0" borderId="29" xfId="0" applyNumberFormat="1" applyFont="1" applyFill="1" applyBorder="1" applyAlignment="1">
      <alignment vertical="center"/>
    </xf>
    <xf numFmtId="0" fontId="2" fillId="81" borderId="28" xfId="0" applyFont="1" applyFill="1" applyBorder="1" applyAlignment="1">
      <alignment horizontal="center" vertical="center" wrapText="1"/>
    </xf>
    <xf numFmtId="0" fontId="2" fillId="81" borderId="28" xfId="0" applyFont="1" applyFill="1" applyBorder="1" applyAlignment="1">
      <alignment horizontal="center" vertical="center"/>
    </xf>
    <xf numFmtId="167" fontId="0" fillId="0" borderId="28" xfId="0" applyNumberFormat="1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vertical="center" wrapText="1"/>
    </xf>
    <xf numFmtId="0" fontId="101" fillId="0" borderId="28" xfId="0" applyFont="1" applyFill="1" applyBorder="1" applyAlignment="1">
      <alignment vertical="center" wrapText="1"/>
    </xf>
    <xf numFmtId="0" fontId="101" fillId="0" borderId="28" xfId="0" applyFont="1" applyFill="1" applyBorder="1" applyAlignment="1">
      <alignment/>
    </xf>
    <xf numFmtId="167" fontId="101" fillId="0" borderId="28" xfId="0" applyNumberFormat="1" applyFont="1" applyFill="1" applyBorder="1" applyAlignment="1">
      <alignment/>
    </xf>
    <xf numFmtId="44" fontId="101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101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5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/>
    </xf>
    <xf numFmtId="167" fontId="0" fillId="0" borderId="28" xfId="155" applyNumberFormat="1" applyFont="1" applyFill="1" applyBorder="1" applyAlignment="1">
      <alignment/>
    </xf>
    <xf numFmtId="44" fontId="0" fillId="0" borderId="28" xfId="155" applyFont="1" applyFill="1" applyBorder="1" applyAlignment="1">
      <alignment/>
    </xf>
    <xf numFmtId="0" fontId="2" fillId="81" borderId="0" xfId="0" applyFont="1" applyFill="1" applyAlignment="1">
      <alignment/>
    </xf>
    <xf numFmtId="0" fontId="2" fillId="80" borderId="0" xfId="0" applyFont="1" applyFill="1" applyAlignment="1">
      <alignment/>
    </xf>
    <xf numFmtId="167" fontId="2" fillId="0" borderId="28" xfId="0" applyNumberFormat="1" applyFont="1" applyBorder="1" applyAlignment="1">
      <alignment/>
    </xf>
    <xf numFmtId="0" fontId="2" fillId="0" borderId="28" xfId="0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4" fontId="2" fillId="0" borderId="28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 applyAlignment="1">
      <alignment horizontal="center" vertical="center" wrapText="1"/>
    </xf>
    <xf numFmtId="44" fontId="2" fillId="0" borderId="4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2" fillId="77" borderId="51" xfId="126" applyFont="1" applyFill="1" applyBorder="1" applyAlignment="1">
      <alignment horizontal="left"/>
      <protection/>
    </xf>
    <xf numFmtId="0" fontId="102" fillId="77" borderId="52" xfId="126" applyFont="1" applyFill="1" applyBorder="1" applyAlignment="1">
      <alignment horizontal="left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4" fontId="2" fillId="0" borderId="55" xfId="0" applyNumberFormat="1" applyFont="1" applyFill="1" applyBorder="1" applyAlignment="1">
      <alignment horizontal="center" vertical="center" wrapText="1"/>
    </xf>
    <xf numFmtId="0" fontId="102" fillId="77" borderId="56" xfId="126" applyFont="1" applyFill="1" applyBorder="1" applyAlignment="1">
      <alignment/>
      <protection/>
    </xf>
    <xf numFmtId="0" fontId="103" fillId="77" borderId="57" xfId="126" applyFont="1" applyFill="1" applyBorder="1" applyAlignment="1">
      <alignment/>
      <protection/>
    </xf>
    <xf numFmtId="0" fontId="103" fillId="77" borderId="58" xfId="126" applyFont="1" applyFill="1" applyBorder="1" applyAlignment="1">
      <alignment/>
      <protection/>
    </xf>
    <xf numFmtId="0" fontId="102" fillId="77" borderId="59" xfId="126" applyFont="1" applyFill="1" applyBorder="1" applyAlignment="1">
      <alignment/>
      <protection/>
    </xf>
    <xf numFmtId="0" fontId="103" fillId="77" borderId="60" xfId="126" applyFont="1" applyFill="1" applyBorder="1" applyAlignment="1">
      <alignment/>
      <protection/>
    </xf>
    <xf numFmtId="0" fontId="103" fillId="77" borderId="61" xfId="126" applyFont="1" applyFill="1" applyBorder="1" applyAlignment="1">
      <alignment/>
      <protection/>
    </xf>
    <xf numFmtId="0" fontId="2" fillId="0" borderId="28" xfId="0" applyFont="1" applyFill="1" applyBorder="1" applyAlignment="1">
      <alignment horizontal="center" vertical="center" wrapText="1"/>
    </xf>
    <xf numFmtId="0" fontId="99" fillId="77" borderId="28" xfId="130" applyFont="1" applyFill="1" applyBorder="1" applyAlignment="1">
      <alignment vertical="center"/>
      <protection/>
    </xf>
    <xf numFmtId="0" fontId="104" fillId="77" borderId="28" xfId="130" applyFont="1" applyFill="1" applyBorder="1" applyAlignment="1">
      <alignment vertical="center"/>
      <protection/>
    </xf>
    <xf numFmtId="0" fontId="36" fillId="82" borderId="28" xfId="130" applyFont="1" applyFill="1" applyBorder="1" applyAlignment="1">
      <alignment horizontal="right" vertical="center" wrapText="1"/>
      <protection/>
    </xf>
    <xf numFmtId="44" fontId="36" fillId="82" borderId="28" xfId="160" applyFont="1" applyFill="1" applyBorder="1" applyAlignment="1">
      <alignment horizontal="right" vertical="center" wrapText="1"/>
    </xf>
    <xf numFmtId="44" fontId="36" fillId="82" borderId="33" xfId="160" applyFont="1" applyFill="1" applyBorder="1" applyAlignment="1" quotePrefix="1">
      <alignment horizontal="right" vertical="center"/>
    </xf>
    <xf numFmtId="44" fontId="36" fillId="82" borderId="31" xfId="160" applyFont="1" applyFill="1" applyBorder="1" applyAlignment="1" quotePrefix="1">
      <alignment horizontal="right" vertical="center"/>
    </xf>
    <xf numFmtId="44" fontId="36" fillId="82" borderId="32" xfId="160" applyFont="1" applyFill="1" applyBorder="1" applyAlignment="1" quotePrefix="1">
      <alignment horizontal="right" vertical="center"/>
    </xf>
    <xf numFmtId="0" fontId="36" fillId="82" borderId="33" xfId="130" applyFont="1" applyFill="1" applyBorder="1" applyAlignment="1">
      <alignment horizontal="right" vertical="center" wrapText="1"/>
      <protection/>
    </xf>
    <xf numFmtId="0" fontId="36" fillId="82" borderId="31" xfId="130" applyFont="1" applyFill="1" applyBorder="1" applyAlignment="1">
      <alignment horizontal="right" vertical="center" wrapText="1"/>
      <protection/>
    </xf>
    <xf numFmtId="0" fontId="36" fillId="82" borderId="32" xfId="130" applyFont="1" applyFill="1" applyBorder="1" applyAlignment="1">
      <alignment horizontal="right" vertical="center" wrapText="1"/>
      <protection/>
    </xf>
    <xf numFmtId="0" fontId="99" fillId="77" borderId="33" xfId="130" applyFont="1" applyFill="1" applyBorder="1" applyAlignment="1">
      <alignment vertical="center"/>
      <protection/>
    </xf>
    <xf numFmtId="0" fontId="99" fillId="77" borderId="31" xfId="130" applyFont="1" applyFill="1" applyBorder="1" applyAlignment="1">
      <alignment vertical="center"/>
      <protection/>
    </xf>
    <xf numFmtId="0" fontId="99" fillId="77" borderId="32" xfId="130" applyFont="1" applyFill="1" applyBorder="1" applyAlignment="1">
      <alignment vertical="center"/>
      <protection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4" fontId="0" fillId="0" borderId="62" xfId="0" applyNumberFormat="1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10" fillId="0" borderId="60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02" fillId="77" borderId="56" xfId="126" applyFont="1" applyFill="1" applyBorder="1" applyAlignment="1">
      <alignment horizontal="left"/>
      <protection/>
    </xf>
    <xf numFmtId="0" fontId="102" fillId="77" borderId="57" xfId="126" applyFont="1" applyFill="1" applyBorder="1" applyAlignment="1">
      <alignment horizontal="left"/>
      <protection/>
    </xf>
    <xf numFmtId="0" fontId="102" fillId="77" borderId="68" xfId="126" applyFont="1" applyFill="1" applyBorder="1" applyAlignment="1">
      <alignment horizontal="left"/>
      <protection/>
    </xf>
    <xf numFmtId="0" fontId="102" fillId="77" borderId="0" xfId="126" applyFont="1" applyFill="1" applyBorder="1" applyAlignment="1">
      <alignment horizontal="left"/>
      <protection/>
    </xf>
    <xf numFmtId="0" fontId="7" fillId="0" borderId="6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37" fillId="0" borderId="62" xfId="0" applyFont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2" fillId="81" borderId="28" xfId="0" applyFont="1" applyFill="1" applyBorder="1" applyAlignment="1">
      <alignment horizontal="center" vertical="center" wrapText="1"/>
    </xf>
    <xf numFmtId="44" fontId="11" fillId="76" borderId="35" xfId="0" applyNumberFormat="1" applyFont="1" applyFill="1" applyBorder="1" applyAlignment="1">
      <alignment vertical="center"/>
    </xf>
    <xf numFmtId="44" fontId="2" fillId="0" borderId="62" xfId="0" applyNumberFormat="1" applyFont="1" applyFill="1" applyBorder="1" applyAlignment="1">
      <alignment horizontal="center" vertical="center" wrapText="1"/>
    </xf>
    <xf numFmtId="44" fontId="2" fillId="0" borderId="39" xfId="0" applyNumberFormat="1" applyFont="1" applyFill="1" applyBorder="1" applyAlignment="1">
      <alignment horizontal="center" vertical="center" wrapText="1"/>
    </xf>
    <xf numFmtId="44" fontId="2" fillId="0" borderId="50" xfId="0" applyNumberFormat="1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>
      <alignment horizontal="center" vertical="center" wrapText="1"/>
    </xf>
    <xf numFmtId="44" fontId="0" fillId="0" borderId="28" xfId="0" applyNumberFormat="1" applyFont="1" applyFill="1" applyBorder="1" applyAlignment="1">
      <alignment horizontal="center" vertical="center" wrapText="1"/>
    </xf>
    <xf numFmtId="44" fontId="0" fillId="78" borderId="28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 vertical="center" wrapText="1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Dziesiętny 2" xfId="98"/>
    <cellStyle name="Excel_BuiltIn_Currency" xfId="99"/>
    <cellStyle name="Heading" xfId="100"/>
    <cellStyle name="Heading1" xfId="101"/>
    <cellStyle name="Hyperlink" xfId="102"/>
    <cellStyle name="Hiperłącze 2" xfId="103"/>
    <cellStyle name="Hiperłącze 3" xfId="104"/>
    <cellStyle name="Komórka połączona" xfId="105"/>
    <cellStyle name="Komórka połączona 2" xfId="106"/>
    <cellStyle name="Komórka połączona 3" xfId="107"/>
    <cellStyle name="Komórka zaznaczona" xfId="108"/>
    <cellStyle name="Komórka zaznaczona 2" xfId="109"/>
    <cellStyle name="Komórka zaznaczona 3" xfId="110"/>
    <cellStyle name="Nagłówek 1" xfId="111"/>
    <cellStyle name="Nagłówek 1 2" xfId="112"/>
    <cellStyle name="Nagłówek 1 3" xfId="113"/>
    <cellStyle name="Nagłówek 2" xfId="114"/>
    <cellStyle name="Nagłówek 2 2" xfId="115"/>
    <cellStyle name="Nagłówek 2 3" xfId="116"/>
    <cellStyle name="Nagłówek 3" xfId="117"/>
    <cellStyle name="Nagłówek 3 2" xfId="118"/>
    <cellStyle name="Nagłówek 3 3" xfId="119"/>
    <cellStyle name="Nagłówek 4" xfId="120"/>
    <cellStyle name="Nagłówek 4 2" xfId="121"/>
    <cellStyle name="Nagłówek 4 3" xfId="122"/>
    <cellStyle name="Neutralne" xfId="123"/>
    <cellStyle name="Neutralne 2" xfId="124"/>
    <cellStyle name="Neutralne 3" xfId="125"/>
    <cellStyle name="Normalny 2" xfId="126"/>
    <cellStyle name="Normalny 2 2" xfId="127"/>
    <cellStyle name="Normalny 2 3" xfId="128"/>
    <cellStyle name="Normalny 2 4" xfId="129"/>
    <cellStyle name="Normalny 3" xfId="130"/>
    <cellStyle name="Normalny 4" xfId="131"/>
    <cellStyle name="Normalny_pozostałe dane" xfId="132"/>
    <cellStyle name="Obliczenia" xfId="133"/>
    <cellStyle name="Obliczenia 2" xfId="134"/>
    <cellStyle name="Obliczenia 3" xfId="135"/>
    <cellStyle name="Followed Hyperlink" xfId="136"/>
    <cellStyle name="Percent" xfId="137"/>
    <cellStyle name="Result" xfId="138"/>
    <cellStyle name="Result2" xfId="139"/>
    <cellStyle name="Suma" xfId="140"/>
    <cellStyle name="Suma 2" xfId="141"/>
    <cellStyle name="Suma 3" xfId="142"/>
    <cellStyle name="Tekst objaśnienia" xfId="143"/>
    <cellStyle name="Tekst objaśnienia 2" xfId="144"/>
    <cellStyle name="Tekst objaśnienia 3" xfId="145"/>
    <cellStyle name="Tekst ostrzeżenia" xfId="146"/>
    <cellStyle name="Tekst ostrzeżenia 2" xfId="147"/>
    <cellStyle name="Tekst ostrzeżenia 3" xfId="148"/>
    <cellStyle name="Tytuł" xfId="149"/>
    <cellStyle name="Tytuł 2" xfId="150"/>
    <cellStyle name="Tytuł 3" xfId="151"/>
    <cellStyle name="Uwaga" xfId="152"/>
    <cellStyle name="Uwaga 2" xfId="153"/>
    <cellStyle name="Uwaga 3" xfId="154"/>
    <cellStyle name="Currency" xfId="155"/>
    <cellStyle name="Currency [0]" xfId="156"/>
    <cellStyle name="Walutowy 2" xfId="157"/>
    <cellStyle name="Walutowy 2 2" xfId="158"/>
    <cellStyle name="Walutowy 2 3" xfId="159"/>
    <cellStyle name="Walutowy 3" xfId="160"/>
    <cellStyle name="Walutowy 4" xfId="161"/>
    <cellStyle name="Złe" xfId="162"/>
    <cellStyle name="Złe 2" xfId="163"/>
    <cellStyle name="Złe 3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1"/>
  <sheetViews>
    <sheetView tabSelected="1" zoomScalePageLayoutView="0" workbookViewId="0" topLeftCell="A403">
      <selection activeCell="F419" sqref="F419:G419"/>
    </sheetView>
  </sheetViews>
  <sheetFormatPr defaultColWidth="9.140625" defaultRowHeight="12.75"/>
  <cols>
    <col min="1" max="1" width="4.140625" style="1" customWidth="1"/>
    <col min="2" max="2" width="28.8515625" style="1" customWidth="1"/>
    <col min="3" max="3" width="24.7109375" style="1" customWidth="1"/>
    <col min="4" max="4" width="12.421875" style="146" customWidth="1"/>
    <col min="5" max="5" width="11.57421875" style="230" bestFit="1" customWidth="1"/>
    <col min="6" max="6" width="23.57421875" style="1" customWidth="1"/>
    <col min="7" max="7" width="31.8515625" style="1" customWidth="1"/>
    <col min="8" max="8" width="34.8515625" style="1" customWidth="1"/>
    <col min="9" max="11" width="16.421875" style="1" customWidth="1"/>
    <col min="12" max="12" width="15.28125" style="1" customWidth="1"/>
    <col min="13" max="13" width="15.57421875" style="1" customWidth="1"/>
    <col min="14" max="15" width="14.421875" style="1" customWidth="1"/>
    <col min="16" max="18" width="16.28125" style="1" customWidth="1"/>
    <col min="19" max="19" width="16.140625" style="138" customWidth="1"/>
    <col min="20" max="16384" width="9.140625" style="1" customWidth="1"/>
  </cols>
  <sheetData>
    <row r="1" spans="1:19" ht="30" customHeight="1">
      <c r="A1" s="254" t="s">
        <v>1</v>
      </c>
      <c r="B1" s="243" t="s">
        <v>75</v>
      </c>
      <c r="C1" s="243" t="s">
        <v>77</v>
      </c>
      <c r="D1" s="249" t="s">
        <v>81</v>
      </c>
      <c r="E1" s="243" t="s">
        <v>2</v>
      </c>
      <c r="F1" s="243" t="s">
        <v>3</v>
      </c>
      <c r="G1" s="243" t="s">
        <v>4</v>
      </c>
      <c r="H1" s="243" t="s">
        <v>5</v>
      </c>
      <c r="I1" s="243" t="s">
        <v>85</v>
      </c>
      <c r="J1" s="249" t="s">
        <v>84</v>
      </c>
      <c r="K1" s="249" t="s">
        <v>82</v>
      </c>
      <c r="L1" s="243" t="s">
        <v>6</v>
      </c>
      <c r="M1" s="243" t="s">
        <v>78</v>
      </c>
      <c r="N1" s="249" t="s">
        <v>79</v>
      </c>
      <c r="O1" s="249" t="s">
        <v>80</v>
      </c>
      <c r="P1" s="243" t="s">
        <v>7</v>
      </c>
      <c r="Q1" s="243"/>
      <c r="R1" s="243"/>
      <c r="S1" s="244" t="s">
        <v>8</v>
      </c>
    </row>
    <row r="2" spans="1:19" ht="44.25" customHeight="1" thickBot="1">
      <c r="A2" s="255"/>
      <c r="B2" s="251"/>
      <c r="C2" s="251"/>
      <c r="D2" s="250"/>
      <c r="E2" s="251"/>
      <c r="F2" s="251"/>
      <c r="G2" s="251"/>
      <c r="H2" s="251"/>
      <c r="I2" s="251"/>
      <c r="J2" s="250"/>
      <c r="K2" s="250"/>
      <c r="L2" s="251"/>
      <c r="M2" s="251"/>
      <c r="N2" s="250"/>
      <c r="O2" s="250"/>
      <c r="P2" s="7" t="s">
        <v>9</v>
      </c>
      <c r="Q2" s="7" t="s">
        <v>10</v>
      </c>
      <c r="R2" s="7" t="s">
        <v>11</v>
      </c>
      <c r="S2" s="256"/>
    </row>
    <row r="3" spans="1:19" ht="15.75">
      <c r="A3" s="257" t="s">
        <v>123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9"/>
    </row>
    <row r="4" spans="1:19" ht="12.75">
      <c r="A4" s="60">
        <v>1</v>
      </c>
      <c r="B4" s="60" t="s">
        <v>632</v>
      </c>
      <c r="C4" s="60"/>
      <c r="D4" s="60"/>
      <c r="E4" s="79">
        <v>1999</v>
      </c>
      <c r="F4" s="223">
        <v>108272.15</v>
      </c>
      <c r="G4" s="224"/>
      <c r="H4" s="60" t="s">
        <v>633</v>
      </c>
      <c r="I4" s="4"/>
      <c r="J4" s="4"/>
      <c r="K4" s="4"/>
      <c r="L4" s="4"/>
      <c r="M4" s="4"/>
      <c r="N4" s="4"/>
      <c r="O4" s="4"/>
      <c r="P4" s="4"/>
      <c r="Q4" s="4"/>
      <c r="R4" s="4"/>
      <c r="S4" s="137"/>
    </row>
    <row r="5" spans="1:19" s="134" customFormat="1" ht="12.75">
      <c r="A5" s="60">
        <v>2</v>
      </c>
      <c r="B5" s="60" t="s">
        <v>632</v>
      </c>
      <c r="C5" s="60"/>
      <c r="D5" s="60"/>
      <c r="E5" s="79">
        <v>1999</v>
      </c>
      <c r="F5" s="223">
        <v>64983.75</v>
      </c>
      <c r="G5" s="6"/>
      <c r="H5" s="60" t="s">
        <v>634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140"/>
    </row>
    <row r="6" spans="1:19" s="134" customFormat="1" ht="12.75">
      <c r="A6" s="60">
        <v>3</v>
      </c>
      <c r="B6" s="60" t="s">
        <v>632</v>
      </c>
      <c r="C6" s="60"/>
      <c r="D6" s="60"/>
      <c r="E6" s="79">
        <v>1999</v>
      </c>
      <c r="F6" s="223">
        <v>133564</v>
      </c>
      <c r="G6" s="6"/>
      <c r="H6" s="60" t="s">
        <v>635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140"/>
    </row>
    <row r="7" spans="1:19" s="134" customFormat="1" ht="12.75">
      <c r="A7" s="60">
        <v>4</v>
      </c>
      <c r="B7" s="60" t="s">
        <v>636</v>
      </c>
      <c r="C7" s="60"/>
      <c r="D7" s="60"/>
      <c r="E7" s="79">
        <v>1999</v>
      </c>
      <c r="F7" s="223">
        <v>201277.58</v>
      </c>
      <c r="G7" s="6"/>
      <c r="H7" s="60" t="s">
        <v>637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140"/>
    </row>
    <row r="8" spans="1:19" s="134" customFormat="1" ht="12.75">
      <c r="A8" s="60">
        <v>5</v>
      </c>
      <c r="B8" s="60" t="s">
        <v>638</v>
      </c>
      <c r="C8" s="60"/>
      <c r="D8" s="60"/>
      <c r="E8" s="79">
        <v>1999</v>
      </c>
      <c r="F8" s="223">
        <v>174055.28</v>
      </c>
      <c r="G8" s="6"/>
      <c r="H8" s="60" t="s">
        <v>639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140"/>
    </row>
    <row r="9" spans="1:19" s="134" customFormat="1" ht="12.75">
      <c r="A9" s="60">
        <v>6</v>
      </c>
      <c r="B9" s="60" t="s">
        <v>640</v>
      </c>
      <c r="C9" s="60"/>
      <c r="D9" s="60"/>
      <c r="E9" s="79">
        <v>2001</v>
      </c>
      <c r="F9" s="223">
        <v>90035.3</v>
      </c>
      <c r="G9" s="6"/>
      <c r="H9" s="60" t="s">
        <v>641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140"/>
    </row>
    <row r="10" spans="1:19" s="134" customFormat="1" ht="12.75">
      <c r="A10" s="60">
        <v>7</v>
      </c>
      <c r="B10" s="60" t="s">
        <v>642</v>
      </c>
      <c r="C10" s="60"/>
      <c r="D10" s="60"/>
      <c r="E10" s="79">
        <v>2001</v>
      </c>
      <c r="F10" s="223">
        <v>53008.47</v>
      </c>
      <c r="G10" s="6"/>
      <c r="H10" s="60" t="s">
        <v>643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40"/>
    </row>
    <row r="11" spans="1:19" s="134" customFormat="1" ht="12.75">
      <c r="A11" s="60">
        <v>8</v>
      </c>
      <c r="B11" s="60" t="s">
        <v>644</v>
      </c>
      <c r="C11" s="60"/>
      <c r="D11" s="60"/>
      <c r="E11" s="79">
        <v>2001</v>
      </c>
      <c r="F11" s="223">
        <v>26443.3</v>
      </c>
      <c r="G11" s="6"/>
      <c r="H11" s="60" t="s">
        <v>645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40"/>
    </row>
    <row r="12" spans="1:19" s="134" customFormat="1" ht="12.75">
      <c r="A12" s="60">
        <v>9</v>
      </c>
      <c r="B12" s="60" t="s">
        <v>646</v>
      </c>
      <c r="C12" s="60"/>
      <c r="D12" s="60"/>
      <c r="E12" s="79">
        <v>1996</v>
      </c>
      <c r="F12" s="223">
        <v>6664.4</v>
      </c>
      <c r="G12" s="6"/>
      <c r="H12" s="60" t="s">
        <v>647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40"/>
    </row>
    <row r="13" spans="1:19" s="134" customFormat="1" ht="12.75">
      <c r="A13" s="60">
        <v>10</v>
      </c>
      <c r="B13" s="99" t="s">
        <v>648</v>
      </c>
      <c r="C13" s="99"/>
      <c r="D13" s="99"/>
      <c r="E13" s="190">
        <v>1998</v>
      </c>
      <c r="F13" s="223">
        <v>22799</v>
      </c>
      <c r="G13" s="99"/>
      <c r="H13" s="99" t="s">
        <v>649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40"/>
    </row>
    <row r="14" spans="1:19" s="134" customFormat="1" ht="12.75">
      <c r="A14" s="60">
        <v>11</v>
      </c>
      <c r="B14" s="99" t="s">
        <v>648</v>
      </c>
      <c r="C14" s="99"/>
      <c r="D14" s="99"/>
      <c r="E14" s="190">
        <v>1998</v>
      </c>
      <c r="F14" s="223">
        <v>22799</v>
      </c>
      <c r="G14" s="99"/>
      <c r="H14" s="99" t="s">
        <v>649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40"/>
    </row>
    <row r="15" spans="1:19" s="134" customFormat="1" ht="12.75">
      <c r="A15" s="60">
        <v>12</v>
      </c>
      <c r="B15" s="99" t="s">
        <v>648</v>
      </c>
      <c r="C15" s="99"/>
      <c r="D15" s="99"/>
      <c r="E15" s="190">
        <v>1998</v>
      </c>
      <c r="F15" s="223">
        <v>4560</v>
      </c>
      <c r="G15" s="99"/>
      <c r="H15" s="99" t="s">
        <v>649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40"/>
    </row>
    <row r="16" spans="1:19" s="134" customFormat="1" ht="12.75">
      <c r="A16" s="60">
        <v>13</v>
      </c>
      <c r="B16" s="99" t="s">
        <v>648</v>
      </c>
      <c r="C16" s="99"/>
      <c r="D16" s="99"/>
      <c r="E16" s="190">
        <v>1998</v>
      </c>
      <c r="F16" s="223">
        <v>3040</v>
      </c>
      <c r="G16" s="99"/>
      <c r="H16" s="99" t="s">
        <v>649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40"/>
    </row>
    <row r="17" spans="1:19" s="134" customFormat="1" ht="12.75">
      <c r="A17" s="60">
        <v>14</v>
      </c>
      <c r="B17" s="99" t="s">
        <v>650</v>
      </c>
      <c r="C17" s="99"/>
      <c r="D17" s="99"/>
      <c r="E17" s="190">
        <v>2001</v>
      </c>
      <c r="F17" s="223">
        <v>30002.31</v>
      </c>
      <c r="G17" s="99"/>
      <c r="H17" s="99" t="s">
        <v>556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40"/>
    </row>
    <row r="18" spans="1:19" s="134" customFormat="1" ht="12.75">
      <c r="A18" s="60">
        <v>15</v>
      </c>
      <c r="B18" s="99" t="s">
        <v>651</v>
      </c>
      <c r="C18" s="99"/>
      <c r="D18" s="99"/>
      <c r="E18" s="190">
        <v>2001</v>
      </c>
      <c r="F18" s="223">
        <v>28179.74</v>
      </c>
      <c r="G18" s="99"/>
      <c r="H18" s="99" t="s">
        <v>556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40"/>
    </row>
    <row r="19" spans="1:19" s="134" customFormat="1" ht="12.75">
      <c r="A19" s="60">
        <v>16</v>
      </c>
      <c r="B19" s="99" t="s">
        <v>652</v>
      </c>
      <c r="C19" s="99"/>
      <c r="D19" s="99"/>
      <c r="E19" s="190">
        <v>2001</v>
      </c>
      <c r="F19" s="223">
        <v>8717.77</v>
      </c>
      <c r="G19" s="99"/>
      <c r="H19" s="99" t="s">
        <v>556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40"/>
    </row>
    <row r="20" spans="1:19" s="134" customFormat="1" ht="12.75">
      <c r="A20" s="60">
        <v>17</v>
      </c>
      <c r="B20" s="99" t="s">
        <v>653</v>
      </c>
      <c r="C20" s="99"/>
      <c r="D20" s="99"/>
      <c r="E20" s="190">
        <v>1998</v>
      </c>
      <c r="F20" s="223">
        <v>950040.38</v>
      </c>
      <c r="G20" s="99"/>
      <c r="H20" s="99" t="s">
        <v>654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40"/>
    </row>
    <row r="21" spans="1:19" s="134" customFormat="1" ht="12.75">
      <c r="A21" s="60">
        <v>18</v>
      </c>
      <c r="B21" s="99" t="s">
        <v>655</v>
      </c>
      <c r="C21" s="99"/>
      <c r="D21" s="99"/>
      <c r="E21" s="190">
        <v>1998</v>
      </c>
      <c r="F21" s="223">
        <v>39388.62</v>
      </c>
      <c r="G21" s="99"/>
      <c r="H21" s="99" t="s">
        <v>656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40"/>
    </row>
    <row r="22" spans="1:19" s="134" customFormat="1" ht="12.75">
      <c r="A22" s="60">
        <v>19</v>
      </c>
      <c r="B22" s="99" t="s">
        <v>657</v>
      </c>
      <c r="C22" s="99"/>
      <c r="D22" s="99"/>
      <c r="E22" s="190">
        <v>2001</v>
      </c>
      <c r="F22" s="223">
        <v>9140.8</v>
      </c>
      <c r="G22" s="99"/>
      <c r="H22" s="99" t="s">
        <v>556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40"/>
    </row>
    <row r="23" spans="1:19" s="134" customFormat="1" ht="12.75">
      <c r="A23" s="60">
        <v>20</v>
      </c>
      <c r="B23" s="99" t="s">
        <v>658</v>
      </c>
      <c r="C23" s="99"/>
      <c r="D23" s="99"/>
      <c r="E23" s="190">
        <v>2001</v>
      </c>
      <c r="F23" s="223">
        <v>29454.61</v>
      </c>
      <c r="G23" s="99"/>
      <c r="H23" s="99" t="s">
        <v>557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40"/>
    </row>
    <row r="24" spans="1:19" s="134" customFormat="1" ht="12.75">
      <c r="A24" s="60">
        <v>21</v>
      </c>
      <c r="B24" s="99" t="s">
        <v>658</v>
      </c>
      <c r="C24" s="99"/>
      <c r="D24" s="99"/>
      <c r="E24" s="190">
        <v>2001</v>
      </c>
      <c r="F24" s="223">
        <v>181273.26</v>
      </c>
      <c r="G24" s="99"/>
      <c r="H24" s="99" t="s">
        <v>556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40"/>
    </row>
    <row r="25" spans="1:19" s="134" customFormat="1" ht="12.75">
      <c r="A25" s="60">
        <v>23</v>
      </c>
      <c r="B25" s="99" t="s">
        <v>327</v>
      </c>
      <c r="C25" s="99"/>
      <c r="D25" s="99"/>
      <c r="E25" s="190">
        <v>1998</v>
      </c>
      <c r="F25" s="223">
        <v>139159.39</v>
      </c>
      <c r="G25" s="99"/>
      <c r="H25" s="99" t="s">
        <v>637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40"/>
    </row>
    <row r="26" spans="1:19" s="134" customFormat="1" ht="12.75">
      <c r="A26" s="60">
        <v>25</v>
      </c>
      <c r="B26" s="99" t="s">
        <v>327</v>
      </c>
      <c r="C26" s="99"/>
      <c r="D26" s="99"/>
      <c r="E26" s="190">
        <v>1998</v>
      </c>
      <c r="F26" s="223">
        <v>1171.64</v>
      </c>
      <c r="G26" s="99"/>
      <c r="H26" s="99" t="s">
        <v>660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40"/>
    </row>
    <row r="27" spans="1:19" s="134" customFormat="1" ht="12.75">
      <c r="A27" s="60">
        <v>29</v>
      </c>
      <c r="B27" s="99" t="s">
        <v>662</v>
      </c>
      <c r="C27" s="99"/>
      <c r="D27" s="99"/>
      <c r="E27" s="190">
        <v>1996</v>
      </c>
      <c r="F27" s="223">
        <v>1816.46</v>
      </c>
      <c r="G27" s="99"/>
      <c r="H27" s="99" t="s">
        <v>663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40"/>
    </row>
    <row r="28" spans="1:19" s="134" customFormat="1" ht="12.75">
      <c r="A28" s="60">
        <v>30</v>
      </c>
      <c r="B28" s="99" t="s">
        <v>363</v>
      </c>
      <c r="C28" s="99"/>
      <c r="D28" s="99"/>
      <c r="E28" s="190">
        <v>1998</v>
      </c>
      <c r="F28" s="223">
        <v>30183.47</v>
      </c>
      <c r="G28" s="99"/>
      <c r="H28" s="99" t="s">
        <v>664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40"/>
    </row>
    <row r="29" spans="1:19" s="134" customFormat="1" ht="12.75">
      <c r="A29" s="60">
        <v>31</v>
      </c>
      <c r="B29" s="99" t="s">
        <v>665</v>
      </c>
      <c r="C29" s="99"/>
      <c r="D29" s="99"/>
      <c r="E29" s="190">
        <v>1998</v>
      </c>
      <c r="F29" s="223">
        <v>1139.61</v>
      </c>
      <c r="G29" s="99"/>
      <c r="H29" s="99" t="s">
        <v>554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40"/>
    </row>
    <row r="30" spans="1:19" s="134" customFormat="1" ht="12.75">
      <c r="A30" s="60">
        <v>32</v>
      </c>
      <c r="B30" s="99" t="s">
        <v>666</v>
      </c>
      <c r="C30" s="99"/>
      <c r="D30" s="99"/>
      <c r="E30" s="190">
        <v>1998</v>
      </c>
      <c r="F30" s="223">
        <v>35889.39</v>
      </c>
      <c r="G30" s="99"/>
      <c r="H30" s="99" t="s">
        <v>656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40"/>
    </row>
    <row r="31" spans="1:19" s="134" customFormat="1" ht="12.75">
      <c r="A31" s="60">
        <v>33</v>
      </c>
      <c r="B31" s="99" t="s">
        <v>363</v>
      </c>
      <c r="C31" s="99"/>
      <c r="D31" s="99"/>
      <c r="E31" s="190">
        <v>1998</v>
      </c>
      <c r="F31" s="223">
        <v>12872.67</v>
      </c>
      <c r="G31" s="99"/>
      <c r="H31" s="99" t="s">
        <v>667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40"/>
    </row>
    <row r="32" spans="1:19" s="134" customFormat="1" ht="12.75">
      <c r="A32" s="60">
        <v>34</v>
      </c>
      <c r="B32" s="99" t="s">
        <v>363</v>
      </c>
      <c r="C32" s="99"/>
      <c r="D32" s="99"/>
      <c r="E32" s="190">
        <v>1998</v>
      </c>
      <c r="F32" s="223">
        <v>12872.67</v>
      </c>
      <c r="G32" s="99"/>
      <c r="H32" s="99" t="s">
        <v>668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40"/>
    </row>
    <row r="33" spans="1:19" s="134" customFormat="1" ht="12.75">
      <c r="A33" s="60">
        <v>35</v>
      </c>
      <c r="B33" s="99" t="s">
        <v>669</v>
      </c>
      <c r="C33" s="99"/>
      <c r="D33" s="99"/>
      <c r="E33" s="190">
        <v>1999</v>
      </c>
      <c r="F33" s="223">
        <v>8905.72</v>
      </c>
      <c r="G33" s="99"/>
      <c r="H33" s="99" t="s">
        <v>670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0"/>
    </row>
    <row r="34" spans="1:19" s="134" customFormat="1" ht="12.75">
      <c r="A34" s="60">
        <v>36</v>
      </c>
      <c r="B34" s="99" t="s">
        <v>671</v>
      </c>
      <c r="C34" s="99"/>
      <c r="D34" s="99"/>
      <c r="E34" s="190">
        <v>2000</v>
      </c>
      <c r="F34" s="223">
        <v>70148</v>
      </c>
      <c r="G34" s="99"/>
      <c r="H34" s="99" t="s">
        <v>672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40"/>
    </row>
    <row r="35" spans="1:19" s="134" customFormat="1" ht="12.75">
      <c r="A35" s="60">
        <v>37</v>
      </c>
      <c r="B35" s="99" t="s">
        <v>673</v>
      </c>
      <c r="C35" s="99"/>
      <c r="D35" s="99"/>
      <c r="E35" s="190">
        <v>2001</v>
      </c>
      <c r="F35" s="223">
        <v>60051.1</v>
      </c>
      <c r="G35" s="99"/>
      <c r="H35" s="99" t="s">
        <v>674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40"/>
    </row>
    <row r="36" spans="1:19" s="134" customFormat="1" ht="12.75">
      <c r="A36" s="60">
        <v>38</v>
      </c>
      <c r="B36" s="99" t="s">
        <v>675</v>
      </c>
      <c r="C36" s="99"/>
      <c r="D36" s="99"/>
      <c r="E36" s="190">
        <v>2001</v>
      </c>
      <c r="F36" s="223">
        <v>91213.1</v>
      </c>
      <c r="G36" s="99"/>
      <c r="H36" s="99" t="s">
        <v>637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0"/>
    </row>
    <row r="37" spans="1:19" s="134" customFormat="1" ht="12.75">
      <c r="A37" s="60">
        <v>39</v>
      </c>
      <c r="B37" s="99" t="s">
        <v>676</v>
      </c>
      <c r="C37" s="99"/>
      <c r="D37" s="99"/>
      <c r="E37" s="190">
        <v>2001</v>
      </c>
      <c r="F37" s="223">
        <v>17124.19</v>
      </c>
      <c r="G37" s="99"/>
      <c r="H37" s="99" t="s">
        <v>677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40"/>
    </row>
    <row r="38" spans="1:19" s="134" customFormat="1" ht="12.75">
      <c r="A38" s="60">
        <v>40</v>
      </c>
      <c r="B38" s="99" t="s">
        <v>678</v>
      </c>
      <c r="C38" s="99"/>
      <c r="D38" s="99"/>
      <c r="E38" s="190">
        <v>2005</v>
      </c>
      <c r="F38" s="223">
        <v>1085.2</v>
      </c>
      <c r="G38" s="99"/>
      <c r="H38" s="99" t="s">
        <v>637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40"/>
    </row>
    <row r="39" spans="1:19" s="134" customFormat="1" ht="12.75">
      <c r="A39" s="60">
        <v>41</v>
      </c>
      <c r="B39" s="99" t="s">
        <v>679</v>
      </c>
      <c r="C39" s="99"/>
      <c r="D39" s="99"/>
      <c r="E39" s="190">
        <v>2005</v>
      </c>
      <c r="F39" s="223">
        <v>704.2</v>
      </c>
      <c r="G39" s="99"/>
      <c r="H39" s="99" t="s">
        <v>637</v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40"/>
    </row>
    <row r="40" spans="1:19" s="134" customFormat="1" ht="12.75">
      <c r="A40" s="60">
        <v>42</v>
      </c>
      <c r="B40" s="99" t="s">
        <v>680</v>
      </c>
      <c r="C40" s="99"/>
      <c r="D40" s="99"/>
      <c r="E40" s="190">
        <v>1998</v>
      </c>
      <c r="F40" s="223">
        <v>70605.56</v>
      </c>
      <c r="G40" s="99"/>
      <c r="H40" s="99" t="s">
        <v>554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40"/>
    </row>
    <row r="41" spans="1:19" s="134" customFormat="1" ht="12.75">
      <c r="A41" s="60">
        <v>43</v>
      </c>
      <c r="B41" s="99" t="s">
        <v>680</v>
      </c>
      <c r="C41" s="99"/>
      <c r="D41" s="99"/>
      <c r="E41" s="190">
        <v>1998</v>
      </c>
      <c r="F41" s="223">
        <v>76364.4</v>
      </c>
      <c r="G41" s="99"/>
      <c r="H41" s="99" t="s">
        <v>556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40"/>
    </row>
    <row r="42" spans="1:19" s="134" customFormat="1" ht="12.75">
      <c r="A42" s="60">
        <v>44</v>
      </c>
      <c r="B42" s="99" t="s">
        <v>681</v>
      </c>
      <c r="C42" s="99"/>
      <c r="D42" s="99"/>
      <c r="E42" s="190">
        <v>1998</v>
      </c>
      <c r="F42" s="223">
        <v>20454.59</v>
      </c>
      <c r="G42" s="99"/>
      <c r="H42" s="99" t="s">
        <v>682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40"/>
    </row>
    <row r="43" spans="1:19" s="134" customFormat="1" ht="12.75">
      <c r="A43" s="60">
        <v>45</v>
      </c>
      <c r="B43" s="99" t="s">
        <v>681</v>
      </c>
      <c r="C43" s="99"/>
      <c r="D43" s="99"/>
      <c r="E43" s="190">
        <v>1998</v>
      </c>
      <c r="F43" s="223">
        <v>135013.59</v>
      </c>
      <c r="G43" s="99"/>
      <c r="H43" s="99" t="s">
        <v>664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40"/>
    </row>
    <row r="44" spans="1:19" s="134" customFormat="1" ht="12.75">
      <c r="A44" s="60">
        <v>46</v>
      </c>
      <c r="B44" s="99" t="s">
        <v>683</v>
      </c>
      <c r="C44" s="99"/>
      <c r="D44" s="99"/>
      <c r="E44" s="190">
        <v>1998</v>
      </c>
      <c r="F44" s="223">
        <v>113648.89</v>
      </c>
      <c r="G44" s="99"/>
      <c r="H44" s="99" t="s">
        <v>554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40"/>
    </row>
    <row r="45" spans="1:19" s="134" customFormat="1" ht="12.75">
      <c r="A45" s="60">
        <v>47</v>
      </c>
      <c r="B45" s="99" t="s">
        <v>681</v>
      </c>
      <c r="C45" s="99"/>
      <c r="D45" s="99"/>
      <c r="E45" s="190">
        <v>1998</v>
      </c>
      <c r="F45" s="223">
        <v>47193.78</v>
      </c>
      <c r="G45" s="99"/>
      <c r="H45" s="99" t="s">
        <v>554</v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40"/>
    </row>
    <row r="46" spans="1:19" s="134" customFormat="1" ht="12.75">
      <c r="A46" s="60">
        <v>48</v>
      </c>
      <c r="B46" s="99" t="s">
        <v>684</v>
      </c>
      <c r="C46" s="99"/>
      <c r="D46" s="99"/>
      <c r="E46" s="190">
        <v>1998</v>
      </c>
      <c r="F46" s="223">
        <v>313035.13</v>
      </c>
      <c r="G46" s="99"/>
      <c r="H46" s="99" t="s">
        <v>649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40"/>
    </row>
    <row r="47" spans="1:19" s="134" customFormat="1" ht="12.75">
      <c r="A47" s="60">
        <v>49</v>
      </c>
      <c r="B47" s="99" t="s">
        <v>648</v>
      </c>
      <c r="C47" s="99"/>
      <c r="D47" s="99"/>
      <c r="E47" s="190">
        <v>1998</v>
      </c>
      <c r="F47" s="223">
        <v>440782.87</v>
      </c>
      <c r="G47" s="99"/>
      <c r="H47" s="99" t="s">
        <v>649</v>
      </c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40"/>
    </row>
    <row r="48" spans="1:19" s="134" customFormat="1" ht="12.75">
      <c r="A48" s="60">
        <v>50</v>
      </c>
      <c r="B48" s="99" t="s">
        <v>681</v>
      </c>
      <c r="C48" s="99"/>
      <c r="D48" s="99"/>
      <c r="E48" s="190">
        <v>1998</v>
      </c>
      <c r="F48" s="223">
        <v>11741</v>
      </c>
      <c r="G48" s="99"/>
      <c r="H48" s="99" t="s">
        <v>685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40"/>
    </row>
    <row r="49" spans="1:19" s="134" customFormat="1" ht="12.75">
      <c r="A49" s="60">
        <v>51</v>
      </c>
      <c r="B49" s="99" t="s">
        <v>686</v>
      </c>
      <c r="C49" s="99"/>
      <c r="D49" s="99"/>
      <c r="E49" s="190">
        <v>2005</v>
      </c>
      <c r="F49" s="223">
        <v>13300.12</v>
      </c>
      <c r="G49" s="99"/>
      <c r="H49" s="99" t="s">
        <v>687</v>
      </c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40"/>
    </row>
    <row r="50" spans="1:19" s="134" customFormat="1" ht="12.75">
      <c r="A50" s="60">
        <v>52</v>
      </c>
      <c r="B50" s="99" t="s">
        <v>686</v>
      </c>
      <c r="C50" s="99"/>
      <c r="D50" s="99"/>
      <c r="E50" s="190">
        <v>2005</v>
      </c>
      <c r="F50" s="223">
        <v>8872.3</v>
      </c>
      <c r="G50" s="99"/>
      <c r="H50" s="99" t="s">
        <v>687</v>
      </c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40"/>
    </row>
    <row r="51" spans="1:19" s="134" customFormat="1" ht="12.75">
      <c r="A51" s="60">
        <v>53</v>
      </c>
      <c r="B51" s="99" t="s">
        <v>686</v>
      </c>
      <c r="C51" s="99"/>
      <c r="D51" s="99"/>
      <c r="E51" s="190">
        <v>2005</v>
      </c>
      <c r="F51" s="223">
        <v>7664.9</v>
      </c>
      <c r="G51" s="99"/>
      <c r="H51" s="99" t="s">
        <v>687</v>
      </c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40"/>
    </row>
    <row r="52" spans="1:19" s="134" customFormat="1" ht="12.75">
      <c r="A52" s="60">
        <v>54</v>
      </c>
      <c r="B52" s="99" t="s">
        <v>688</v>
      </c>
      <c r="C52" s="99"/>
      <c r="D52" s="99"/>
      <c r="E52" s="190">
        <v>2005</v>
      </c>
      <c r="F52" s="223">
        <v>4761</v>
      </c>
      <c r="G52" s="99"/>
      <c r="H52" s="99" t="s">
        <v>554</v>
      </c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40"/>
    </row>
    <row r="53" spans="1:19" s="134" customFormat="1" ht="12.75">
      <c r="A53" s="60">
        <v>55</v>
      </c>
      <c r="B53" s="99" t="s">
        <v>689</v>
      </c>
      <c r="C53" s="99"/>
      <c r="D53" s="99"/>
      <c r="E53" s="190">
        <v>1996</v>
      </c>
      <c r="F53" s="223">
        <v>17258.48</v>
      </c>
      <c r="G53" s="99"/>
      <c r="H53" s="99" t="s">
        <v>663</v>
      </c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40"/>
    </row>
    <row r="54" spans="1:19" s="134" customFormat="1" ht="12.75">
      <c r="A54" s="60">
        <v>56</v>
      </c>
      <c r="B54" s="99" t="s">
        <v>690</v>
      </c>
      <c r="C54" s="99"/>
      <c r="D54" s="99"/>
      <c r="E54" s="190">
        <v>1999</v>
      </c>
      <c r="F54" s="223">
        <v>26112</v>
      </c>
      <c r="G54" s="99"/>
      <c r="H54" s="99" t="s">
        <v>637</v>
      </c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40"/>
    </row>
    <row r="55" spans="1:19" s="134" customFormat="1" ht="12.75">
      <c r="A55" s="60">
        <v>57</v>
      </c>
      <c r="B55" s="99" t="s">
        <v>691</v>
      </c>
      <c r="C55" s="99"/>
      <c r="D55" s="99"/>
      <c r="E55" s="190">
        <v>2001</v>
      </c>
      <c r="F55" s="223">
        <v>71993</v>
      </c>
      <c r="G55" s="99"/>
      <c r="H55" s="99" t="s">
        <v>692</v>
      </c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40"/>
    </row>
    <row r="56" spans="1:19" s="134" customFormat="1" ht="12.75">
      <c r="A56" s="60">
        <v>58</v>
      </c>
      <c r="B56" s="99" t="s">
        <v>693</v>
      </c>
      <c r="C56" s="99"/>
      <c r="D56" s="99"/>
      <c r="E56" s="190">
        <v>2001</v>
      </c>
      <c r="F56" s="223">
        <v>31567.7</v>
      </c>
      <c r="G56" s="99"/>
      <c r="H56" s="99" t="s">
        <v>692</v>
      </c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40"/>
    </row>
    <row r="57" spans="1:19" s="134" customFormat="1" ht="12.75">
      <c r="A57" s="60">
        <v>59</v>
      </c>
      <c r="B57" s="99" t="s">
        <v>694</v>
      </c>
      <c r="C57" s="99"/>
      <c r="D57" s="99"/>
      <c r="E57" s="190">
        <v>2001</v>
      </c>
      <c r="F57" s="223">
        <v>13326.1</v>
      </c>
      <c r="G57" s="99"/>
      <c r="H57" s="99" t="s">
        <v>692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40"/>
    </row>
    <row r="58" spans="1:19" s="134" customFormat="1" ht="12.75">
      <c r="A58" s="60">
        <v>60</v>
      </c>
      <c r="B58" s="99" t="s">
        <v>695</v>
      </c>
      <c r="C58" s="99"/>
      <c r="D58" s="99"/>
      <c r="E58" s="190">
        <v>2001</v>
      </c>
      <c r="F58" s="223">
        <v>4116.32</v>
      </c>
      <c r="G58" s="99"/>
      <c r="H58" s="99" t="s">
        <v>696</v>
      </c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40"/>
    </row>
    <row r="59" spans="1:19" s="134" customFormat="1" ht="12.75">
      <c r="A59" s="60">
        <v>61</v>
      </c>
      <c r="B59" s="99" t="s">
        <v>697</v>
      </c>
      <c r="C59" s="99"/>
      <c r="D59" s="99"/>
      <c r="E59" s="190">
        <v>2001</v>
      </c>
      <c r="F59" s="223">
        <v>12616.06</v>
      </c>
      <c r="G59" s="99"/>
      <c r="H59" s="99" t="s">
        <v>698</v>
      </c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40"/>
    </row>
    <row r="60" spans="1:19" s="134" customFormat="1" ht="12.75">
      <c r="A60" s="60">
        <v>62</v>
      </c>
      <c r="B60" s="99" t="s">
        <v>699</v>
      </c>
      <c r="C60" s="99"/>
      <c r="D60" s="99"/>
      <c r="E60" s="190">
        <v>1996</v>
      </c>
      <c r="F60" s="223">
        <v>2218.79</v>
      </c>
      <c r="G60" s="99"/>
      <c r="H60" s="99" t="s">
        <v>700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40"/>
    </row>
    <row r="61" spans="1:19" s="134" customFormat="1" ht="12.75">
      <c r="A61" s="60">
        <v>63</v>
      </c>
      <c r="B61" s="99" t="s">
        <v>701</v>
      </c>
      <c r="C61" s="99"/>
      <c r="D61" s="99"/>
      <c r="E61" s="190">
        <v>1996</v>
      </c>
      <c r="F61" s="223">
        <v>15146.93</v>
      </c>
      <c r="G61" s="99"/>
      <c r="H61" s="99" t="s">
        <v>647</v>
      </c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40"/>
    </row>
    <row r="62" spans="1:19" s="134" customFormat="1" ht="12.75">
      <c r="A62" s="60">
        <v>64</v>
      </c>
      <c r="B62" s="99" t="s">
        <v>702</v>
      </c>
      <c r="C62" s="99"/>
      <c r="D62" s="99"/>
      <c r="E62" s="190">
        <v>1996</v>
      </c>
      <c r="F62" s="223">
        <v>9122.38</v>
      </c>
      <c r="G62" s="99"/>
      <c r="H62" s="99" t="s">
        <v>647</v>
      </c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40"/>
    </row>
    <row r="63" spans="1:19" s="134" customFormat="1" ht="12.75">
      <c r="A63" s="60">
        <v>65</v>
      </c>
      <c r="B63" s="99" t="s">
        <v>703</v>
      </c>
      <c r="C63" s="99"/>
      <c r="D63" s="99"/>
      <c r="E63" s="190">
        <v>1998</v>
      </c>
      <c r="F63" s="223">
        <v>1475.33</v>
      </c>
      <c r="G63" s="99"/>
      <c r="H63" s="99" t="s">
        <v>554</v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40"/>
    </row>
    <row r="64" spans="1:19" s="134" customFormat="1" ht="12.75">
      <c r="A64" s="60">
        <v>66</v>
      </c>
      <c r="B64" s="99" t="s">
        <v>697</v>
      </c>
      <c r="C64" s="99"/>
      <c r="D64" s="99"/>
      <c r="E64" s="190">
        <v>1998</v>
      </c>
      <c r="F64" s="223">
        <v>8197.55</v>
      </c>
      <c r="G64" s="99"/>
      <c r="H64" s="99" t="s">
        <v>704</v>
      </c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40"/>
    </row>
    <row r="65" spans="1:19" s="134" customFormat="1" ht="12.75">
      <c r="A65" s="60">
        <v>67</v>
      </c>
      <c r="B65" s="99" t="s">
        <v>705</v>
      </c>
      <c r="C65" s="99"/>
      <c r="D65" s="99"/>
      <c r="E65" s="190">
        <v>1998</v>
      </c>
      <c r="F65" s="223">
        <v>715207</v>
      </c>
      <c r="G65" s="99"/>
      <c r="H65" s="99" t="s">
        <v>706</v>
      </c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140"/>
    </row>
    <row r="66" spans="1:19" s="134" customFormat="1" ht="12.75">
      <c r="A66" s="60">
        <v>68</v>
      </c>
      <c r="B66" s="99" t="s">
        <v>707</v>
      </c>
      <c r="C66" s="99"/>
      <c r="D66" s="99"/>
      <c r="E66" s="190">
        <v>1998</v>
      </c>
      <c r="F66" s="223">
        <v>2198136.2</v>
      </c>
      <c r="G66" s="99"/>
      <c r="H66" s="99" t="s">
        <v>637</v>
      </c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140"/>
    </row>
    <row r="67" spans="1:19" s="134" customFormat="1" ht="12.75">
      <c r="A67" s="60">
        <v>69</v>
      </c>
      <c r="B67" s="99" t="s">
        <v>697</v>
      </c>
      <c r="C67" s="99"/>
      <c r="D67" s="99"/>
      <c r="E67" s="190">
        <v>1999</v>
      </c>
      <c r="F67" s="223">
        <v>2855.76</v>
      </c>
      <c r="G67" s="99"/>
      <c r="H67" s="99" t="s">
        <v>708</v>
      </c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140"/>
    </row>
    <row r="68" spans="1:19" s="134" customFormat="1" ht="12.75">
      <c r="A68" s="60">
        <v>70</v>
      </c>
      <c r="B68" s="99" t="s">
        <v>709</v>
      </c>
      <c r="C68" s="99"/>
      <c r="D68" s="99"/>
      <c r="E68" s="190">
        <v>1999</v>
      </c>
      <c r="F68" s="223">
        <v>10560.77</v>
      </c>
      <c r="G68" s="99"/>
      <c r="H68" s="99" t="s">
        <v>710</v>
      </c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40"/>
    </row>
    <row r="69" spans="1:19" s="134" customFormat="1" ht="12.75">
      <c r="A69" s="60">
        <v>71</v>
      </c>
      <c r="B69" s="99" t="s">
        <v>705</v>
      </c>
      <c r="C69" s="99"/>
      <c r="D69" s="99"/>
      <c r="E69" s="190">
        <v>1999</v>
      </c>
      <c r="F69" s="223">
        <v>42832.71</v>
      </c>
      <c r="G69" s="99"/>
      <c r="H69" s="99" t="s">
        <v>711</v>
      </c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140"/>
    </row>
    <row r="70" spans="1:19" s="134" customFormat="1" ht="12.75">
      <c r="A70" s="60">
        <v>72</v>
      </c>
      <c r="B70" s="99" t="s">
        <v>712</v>
      </c>
      <c r="C70" s="99"/>
      <c r="D70" s="99"/>
      <c r="E70" s="190">
        <v>1999</v>
      </c>
      <c r="F70" s="205">
        <v>7084</v>
      </c>
      <c r="G70" s="99"/>
      <c r="H70" s="99" t="s">
        <v>713</v>
      </c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140"/>
    </row>
    <row r="71" spans="1:19" s="134" customFormat="1" ht="12.75">
      <c r="A71" s="60">
        <v>73</v>
      </c>
      <c r="B71" s="99" t="s">
        <v>693</v>
      </c>
      <c r="C71" s="99"/>
      <c r="D71" s="99"/>
      <c r="E71" s="190">
        <v>1999</v>
      </c>
      <c r="F71" s="205">
        <v>4744</v>
      </c>
      <c r="G71" s="99"/>
      <c r="H71" s="99" t="s">
        <v>714</v>
      </c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140"/>
    </row>
    <row r="72" spans="1:19" s="134" customFormat="1" ht="12.75">
      <c r="A72" s="60">
        <v>74</v>
      </c>
      <c r="B72" s="99" t="s">
        <v>705</v>
      </c>
      <c r="C72" s="99"/>
      <c r="D72" s="99"/>
      <c r="E72" s="190">
        <v>1999</v>
      </c>
      <c r="F72" s="205">
        <v>9675.68</v>
      </c>
      <c r="G72" s="99"/>
      <c r="H72" s="99" t="s">
        <v>670</v>
      </c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140"/>
    </row>
    <row r="73" spans="1:19" s="134" customFormat="1" ht="12.75">
      <c r="A73" s="60">
        <v>75</v>
      </c>
      <c r="B73" s="99" t="s">
        <v>715</v>
      </c>
      <c r="C73" s="99"/>
      <c r="D73" s="99"/>
      <c r="E73" s="190">
        <v>1999</v>
      </c>
      <c r="F73" s="205">
        <v>89943</v>
      </c>
      <c r="G73" s="99"/>
      <c r="H73" s="99" t="s">
        <v>637</v>
      </c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140"/>
    </row>
    <row r="74" spans="1:19" s="134" customFormat="1" ht="12.75">
      <c r="A74" s="60">
        <v>76</v>
      </c>
      <c r="B74" s="99" t="s">
        <v>705</v>
      </c>
      <c r="C74" s="99"/>
      <c r="D74" s="99"/>
      <c r="E74" s="190">
        <v>1999</v>
      </c>
      <c r="F74" s="205">
        <v>121569.16</v>
      </c>
      <c r="G74" s="99"/>
      <c r="H74" s="99" t="s">
        <v>639</v>
      </c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140"/>
    </row>
    <row r="75" spans="1:19" s="134" customFormat="1" ht="12.75">
      <c r="A75" s="60">
        <v>77</v>
      </c>
      <c r="B75" s="99" t="s">
        <v>705</v>
      </c>
      <c r="C75" s="99"/>
      <c r="D75" s="99"/>
      <c r="E75" s="190">
        <v>1999</v>
      </c>
      <c r="F75" s="205">
        <v>43924</v>
      </c>
      <c r="G75" s="99"/>
      <c r="H75" s="99" t="s">
        <v>716</v>
      </c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140"/>
    </row>
    <row r="76" spans="1:19" s="134" customFormat="1" ht="12.75">
      <c r="A76" s="60">
        <v>78</v>
      </c>
      <c r="B76" s="99" t="s">
        <v>717</v>
      </c>
      <c r="C76" s="99"/>
      <c r="D76" s="99"/>
      <c r="E76" s="190">
        <v>1999</v>
      </c>
      <c r="F76" s="205">
        <v>34193</v>
      </c>
      <c r="G76" s="99"/>
      <c r="H76" s="99" t="s">
        <v>718</v>
      </c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140"/>
    </row>
    <row r="77" spans="1:19" s="134" customFormat="1" ht="12.75">
      <c r="A77" s="60">
        <v>79</v>
      </c>
      <c r="B77" s="99" t="s">
        <v>719</v>
      </c>
      <c r="C77" s="99"/>
      <c r="D77" s="99"/>
      <c r="E77" s="190">
        <v>1999</v>
      </c>
      <c r="F77" s="205">
        <v>4469.89</v>
      </c>
      <c r="G77" s="99"/>
      <c r="H77" s="99" t="s">
        <v>720</v>
      </c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140"/>
    </row>
    <row r="78" spans="1:19" s="134" customFormat="1" ht="12.75">
      <c r="A78" s="60">
        <v>80</v>
      </c>
      <c r="B78" s="99" t="s">
        <v>721</v>
      </c>
      <c r="C78" s="99"/>
      <c r="D78" s="99"/>
      <c r="E78" s="190">
        <v>1999</v>
      </c>
      <c r="F78" s="205">
        <v>1196.34</v>
      </c>
      <c r="G78" s="99"/>
      <c r="H78" s="99" t="s">
        <v>722</v>
      </c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140"/>
    </row>
    <row r="79" spans="1:19" s="134" customFormat="1" ht="12.75">
      <c r="A79" s="60">
        <v>81</v>
      </c>
      <c r="B79" s="99" t="s">
        <v>721</v>
      </c>
      <c r="C79" s="99"/>
      <c r="D79" s="99"/>
      <c r="E79" s="190">
        <v>1999</v>
      </c>
      <c r="F79" s="205">
        <v>10012.19</v>
      </c>
      <c r="G79" s="99"/>
      <c r="H79" s="99" t="s">
        <v>722</v>
      </c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40"/>
    </row>
    <row r="80" spans="1:19" s="134" customFormat="1" ht="12.75">
      <c r="A80" s="60">
        <v>82</v>
      </c>
      <c r="B80" s="99" t="s">
        <v>723</v>
      </c>
      <c r="C80" s="99"/>
      <c r="D80" s="99"/>
      <c r="E80" s="190">
        <v>2000</v>
      </c>
      <c r="F80" s="205">
        <v>7447</v>
      </c>
      <c r="G80" s="99"/>
      <c r="H80" s="99" t="s">
        <v>724</v>
      </c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40"/>
    </row>
    <row r="81" spans="1:19" s="134" customFormat="1" ht="12.75">
      <c r="A81" s="60">
        <v>83</v>
      </c>
      <c r="B81" s="99" t="s">
        <v>725</v>
      </c>
      <c r="C81" s="99"/>
      <c r="D81" s="99"/>
      <c r="E81" s="190">
        <v>2000</v>
      </c>
      <c r="F81" s="205">
        <v>534735</v>
      </c>
      <c r="G81" s="99"/>
      <c r="H81" s="99" t="s">
        <v>710</v>
      </c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40"/>
    </row>
    <row r="82" spans="1:19" s="134" customFormat="1" ht="12.75">
      <c r="A82" s="60">
        <v>84</v>
      </c>
      <c r="B82" s="99" t="s">
        <v>726</v>
      </c>
      <c r="C82" s="99"/>
      <c r="D82" s="99"/>
      <c r="E82" s="190">
        <v>2001</v>
      </c>
      <c r="F82" s="205">
        <v>12379.2</v>
      </c>
      <c r="G82" s="99"/>
      <c r="H82" s="99" t="s">
        <v>727</v>
      </c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140"/>
    </row>
    <row r="83" spans="1:19" s="134" customFormat="1" ht="12.75">
      <c r="A83" s="60">
        <v>85</v>
      </c>
      <c r="B83" s="99" t="s">
        <v>715</v>
      </c>
      <c r="C83" s="99"/>
      <c r="D83" s="99"/>
      <c r="E83" s="190">
        <v>2001</v>
      </c>
      <c r="F83" s="205">
        <v>14908</v>
      </c>
      <c r="G83" s="99"/>
      <c r="H83" s="99" t="s">
        <v>727</v>
      </c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140"/>
    </row>
    <row r="84" spans="1:19" s="134" customFormat="1" ht="12.75">
      <c r="A84" s="60">
        <v>86</v>
      </c>
      <c r="B84" s="205" t="s">
        <v>728</v>
      </c>
      <c r="C84" s="99"/>
      <c r="D84" s="99"/>
      <c r="E84" s="190">
        <v>2001</v>
      </c>
      <c r="F84" s="205">
        <v>14619</v>
      </c>
      <c r="G84" s="99"/>
      <c r="H84" s="99" t="s">
        <v>729</v>
      </c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140"/>
    </row>
    <row r="85" spans="1:19" s="134" customFormat="1" ht="12.75">
      <c r="A85" s="60">
        <v>87</v>
      </c>
      <c r="B85" s="99" t="s">
        <v>730</v>
      </c>
      <c r="C85" s="99"/>
      <c r="D85" s="99"/>
      <c r="E85" s="190">
        <v>2001</v>
      </c>
      <c r="F85" s="205">
        <v>26480.45</v>
      </c>
      <c r="G85" s="99"/>
      <c r="H85" s="99" t="s">
        <v>731</v>
      </c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140"/>
    </row>
    <row r="86" spans="1:19" s="134" customFormat="1" ht="12.75">
      <c r="A86" s="60">
        <v>88</v>
      </c>
      <c r="B86" s="99" t="s">
        <v>732</v>
      </c>
      <c r="C86" s="99"/>
      <c r="D86" s="99"/>
      <c r="E86" s="190">
        <v>2001</v>
      </c>
      <c r="F86" s="205">
        <v>32466.04</v>
      </c>
      <c r="G86" s="99"/>
      <c r="H86" s="99" t="s">
        <v>731</v>
      </c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140"/>
    </row>
    <row r="87" spans="1:19" s="134" customFormat="1" ht="12.75">
      <c r="A87" s="60">
        <v>89</v>
      </c>
      <c r="B87" s="99" t="s">
        <v>732</v>
      </c>
      <c r="C87" s="99"/>
      <c r="D87" s="99"/>
      <c r="E87" s="190">
        <v>2001</v>
      </c>
      <c r="F87" s="205">
        <v>14991.63</v>
      </c>
      <c r="G87" s="99"/>
      <c r="H87" s="99" t="s">
        <v>733</v>
      </c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140"/>
    </row>
    <row r="88" spans="1:19" s="134" customFormat="1" ht="12.75">
      <c r="A88" s="60">
        <v>90</v>
      </c>
      <c r="B88" s="99" t="s">
        <v>734</v>
      </c>
      <c r="C88" s="99"/>
      <c r="D88" s="99"/>
      <c r="E88" s="190">
        <v>2001</v>
      </c>
      <c r="F88" s="205">
        <v>12934.14</v>
      </c>
      <c r="G88" s="99"/>
      <c r="H88" s="99" t="s">
        <v>733</v>
      </c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140"/>
    </row>
    <row r="89" spans="1:19" s="134" customFormat="1" ht="12.75">
      <c r="A89" s="60">
        <v>91</v>
      </c>
      <c r="B89" s="99" t="s">
        <v>735</v>
      </c>
      <c r="C89" s="99"/>
      <c r="D89" s="99"/>
      <c r="E89" s="190">
        <v>2001</v>
      </c>
      <c r="F89" s="205">
        <v>17748.8</v>
      </c>
      <c r="G89" s="99"/>
      <c r="H89" s="99" t="s">
        <v>736</v>
      </c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140"/>
    </row>
    <row r="90" spans="1:19" s="134" customFormat="1" ht="12.75">
      <c r="A90" s="60">
        <v>92</v>
      </c>
      <c r="B90" s="99" t="s">
        <v>689</v>
      </c>
      <c r="C90" s="99"/>
      <c r="D90" s="99"/>
      <c r="E90" s="190">
        <v>2001</v>
      </c>
      <c r="F90" s="205">
        <v>3334.1</v>
      </c>
      <c r="G90" s="99"/>
      <c r="H90" s="99" t="s">
        <v>736</v>
      </c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140"/>
    </row>
    <row r="91" spans="1:19" s="134" customFormat="1" ht="12.75">
      <c r="A91" s="60">
        <v>93</v>
      </c>
      <c r="B91" s="99" t="s">
        <v>737</v>
      </c>
      <c r="C91" s="99"/>
      <c r="D91" s="99"/>
      <c r="E91" s="190">
        <v>2001</v>
      </c>
      <c r="F91" s="205">
        <v>89258.1</v>
      </c>
      <c r="G91" s="99"/>
      <c r="H91" s="99" t="s">
        <v>736</v>
      </c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140"/>
    </row>
    <row r="92" spans="1:19" s="134" customFormat="1" ht="12.75">
      <c r="A92" s="60">
        <v>94</v>
      </c>
      <c r="B92" s="99" t="s">
        <v>738</v>
      </c>
      <c r="C92" s="99"/>
      <c r="D92" s="99"/>
      <c r="E92" s="190">
        <v>2001</v>
      </c>
      <c r="F92" s="205">
        <v>1890.9</v>
      </c>
      <c r="G92" s="99"/>
      <c r="H92" s="99" t="s">
        <v>736</v>
      </c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140"/>
    </row>
    <row r="93" spans="1:19" s="134" customFormat="1" ht="12.75">
      <c r="A93" s="60">
        <v>95</v>
      </c>
      <c r="B93" s="99" t="s">
        <v>697</v>
      </c>
      <c r="C93" s="99"/>
      <c r="D93" s="99"/>
      <c r="E93" s="190">
        <v>2002</v>
      </c>
      <c r="F93" s="205">
        <v>47570.86</v>
      </c>
      <c r="G93" s="99"/>
      <c r="H93" s="99" t="s">
        <v>731</v>
      </c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140"/>
    </row>
    <row r="94" spans="1:19" s="134" customFormat="1" ht="12.75">
      <c r="A94" s="60">
        <v>96</v>
      </c>
      <c r="B94" s="99" t="s">
        <v>697</v>
      </c>
      <c r="C94" s="99"/>
      <c r="D94" s="99"/>
      <c r="E94" s="190">
        <v>2002</v>
      </c>
      <c r="F94" s="205">
        <v>392844.45</v>
      </c>
      <c r="G94" s="99"/>
      <c r="H94" s="99" t="s">
        <v>731</v>
      </c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140"/>
    </row>
    <row r="95" spans="1:19" s="134" customFormat="1" ht="12.75">
      <c r="A95" s="60">
        <v>97</v>
      </c>
      <c r="B95" s="99" t="s">
        <v>739</v>
      </c>
      <c r="C95" s="99"/>
      <c r="D95" s="99"/>
      <c r="E95" s="190">
        <v>2002</v>
      </c>
      <c r="F95" s="205">
        <v>155136</v>
      </c>
      <c r="G95" s="99"/>
      <c r="H95" s="99" t="s">
        <v>649</v>
      </c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140"/>
    </row>
    <row r="96" spans="1:19" s="134" customFormat="1" ht="12.75">
      <c r="A96" s="60">
        <v>98</v>
      </c>
      <c r="B96" s="99" t="s">
        <v>728</v>
      </c>
      <c r="C96" s="99"/>
      <c r="D96" s="99"/>
      <c r="E96" s="190">
        <v>2002</v>
      </c>
      <c r="F96" s="205">
        <v>240892.97</v>
      </c>
      <c r="G96" s="99"/>
      <c r="H96" s="99" t="s">
        <v>649</v>
      </c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140"/>
    </row>
    <row r="97" spans="1:19" s="134" customFormat="1" ht="12.75">
      <c r="A97" s="60">
        <v>100</v>
      </c>
      <c r="B97" s="99" t="s">
        <v>740</v>
      </c>
      <c r="C97" s="99"/>
      <c r="D97" s="99"/>
      <c r="E97" s="190">
        <v>2004</v>
      </c>
      <c r="F97" s="205">
        <v>6723.56</v>
      </c>
      <c r="G97" s="99"/>
      <c r="H97" s="99" t="s">
        <v>741</v>
      </c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140"/>
    </row>
    <row r="98" spans="1:19" s="134" customFormat="1" ht="12.75">
      <c r="A98" s="60">
        <v>101</v>
      </c>
      <c r="B98" s="99" t="s">
        <v>697</v>
      </c>
      <c r="C98" s="99"/>
      <c r="D98" s="99"/>
      <c r="E98" s="190">
        <v>2004</v>
      </c>
      <c r="F98" s="205">
        <v>18180.83</v>
      </c>
      <c r="G98" s="99"/>
      <c r="H98" s="99" t="s">
        <v>742</v>
      </c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140"/>
    </row>
    <row r="99" spans="1:19" s="134" customFormat="1" ht="12.75">
      <c r="A99" s="60">
        <v>102</v>
      </c>
      <c r="B99" s="99" t="s">
        <v>743</v>
      </c>
      <c r="C99" s="99"/>
      <c r="D99" s="99"/>
      <c r="E99" s="190">
        <v>2004</v>
      </c>
      <c r="F99" s="205">
        <v>10854.91</v>
      </c>
      <c r="G99" s="99"/>
      <c r="H99" s="99" t="s">
        <v>744</v>
      </c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140"/>
    </row>
    <row r="100" spans="1:19" s="134" customFormat="1" ht="12.75">
      <c r="A100" s="60">
        <v>103</v>
      </c>
      <c r="B100" s="99" t="s">
        <v>697</v>
      </c>
      <c r="C100" s="99"/>
      <c r="D100" s="99"/>
      <c r="E100" s="190">
        <v>2004</v>
      </c>
      <c r="F100" s="205">
        <v>19286.93</v>
      </c>
      <c r="G100" s="99"/>
      <c r="H100" s="99" t="s">
        <v>745</v>
      </c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140"/>
    </row>
    <row r="101" spans="1:19" s="134" customFormat="1" ht="12.75">
      <c r="A101" s="60">
        <v>104</v>
      </c>
      <c r="B101" s="99" t="s">
        <v>746</v>
      </c>
      <c r="C101" s="99"/>
      <c r="D101" s="99"/>
      <c r="E101" s="190">
        <v>2004</v>
      </c>
      <c r="F101" s="205">
        <v>5035.77</v>
      </c>
      <c r="G101" s="99"/>
      <c r="H101" s="99" t="s">
        <v>747</v>
      </c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140"/>
    </row>
    <row r="102" spans="1:19" s="134" customFormat="1" ht="12.75">
      <c r="A102" s="60">
        <v>105</v>
      </c>
      <c r="B102" s="99" t="s">
        <v>739</v>
      </c>
      <c r="C102" s="99"/>
      <c r="D102" s="99"/>
      <c r="E102" s="190">
        <v>2004</v>
      </c>
      <c r="F102" s="205">
        <v>6432.58</v>
      </c>
      <c r="G102" s="99"/>
      <c r="H102" s="99" t="s">
        <v>748</v>
      </c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140"/>
    </row>
    <row r="103" spans="1:19" s="134" customFormat="1" ht="12.75">
      <c r="A103" s="60">
        <v>106</v>
      </c>
      <c r="B103" s="99" t="s">
        <v>749</v>
      </c>
      <c r="C103" s="99"/>
      <c r="D103" s="99"/>
      <c r="E103" s="190">
        <v>2005</v>
      </c>
      <c r="F103" s="205">
        <v>58416.42</v>
      </c>
      <c r="G103" s="99"/>
      <c r="H103" s="99" t="s">
        <v>750</v>
      </c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140"/>
    </row>
    <row r="104" spans="1:19" s="134" customFormat="1" ht="12.75">
      <c r="A104" s="60">
        <v>107</v>
      </c>
      <c r="B104" s="99" t="s">
        <v>697</v>
      </c>
      <c r="C104" s="99"/>
      <c r="D104" s="99"/>
      <c r="E104" s="190">
        <v>2005</v>
      </c>
      <c r="F104" s="205">
        <v>113503.96</v>
      </c>
      <c r="G104" s="99"/>
      <c r="H104" s="99" t="s">
        <v>751</v>
      </c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40"/>
    </row>
    <row r="105" spans="1:19" s="134" customFormat="1" ht="12.75">
      <c r="A105" s="60">
        <v>108</v>
      </c>
      <c r="B105" s="99" t="s">
        <v>752</v>
      </c>
      <c r="C105" s="99"/>
      <c r="D105" s="99"/>
      <c r="E105" s="190">
        <v>2006</v>
      </c>
      <c r="F105" s="205">
        <v>11774.09</v>
      </c>
      <c r="G105" s="99"/>
      <c r="H105" s="99" t="s">
        <v>753</v>
      </c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140"/>
    </row>
    <row r="106" spans="1:19" s="203" customFormat="1" ht="12.75">
      <c r="A106" s="225">
        <v>109</v>
      </c>
      <c r="B106" s="226" t="s">
        <v>754</v>
      </c>
      <c r="C106" s="226"/>
      <c r="D106" s="226"/>
      <c r="E106" s="231">
        <v>1996</v>
      </c>
      <c r="F106" s="227">
        <v>34745</v>
      </c>
      <c r="G106" s="226"/>
      <c r="H106" s="226" t="s">
        <v>663</v>
      </c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8"/>
    </row>
    <row r="107" spans="1:19" s="134" customFormat="1" ht="12.75">
      <c r="A107" s="60">
        <v>113</v>
      </c>
      <c r="B107" s="99" t="s">
        <v>755</v>
      </c>
      <c r="C107" s="99"/>
      <c r="D107" s="99"/>
      <c r="E107" s="190">
        <v>1998</v>
      </c>
      <c r="F107" s="205">
        <v>7600</v>
      </c>
      <c r="G107" s="99"/>
      <c r="H107" s="99" t="s">
        <v>649</v>
      </c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140"/>
    </row>
    <row r="108" spans="1:19" s="134" customFormat="1" ht="12.75">
      <c r="A108" s="60">
        <v>114</v>
      </c>
      <c r="B108" s="99" t="s">
        <v>756</v>
      </c>
      <c r="C108" s="99"/>
      <c r="D108" s="99"/>
      <c r="E108" s="190">
        <v>1998</v>
      </c>
      <c r="F108" s="205">
        <v>27299.53</v>
      </c>
      <c r="G108" s="99"/>
      <c r="H108" s="99" t="s">
        <v>757</v>
      </c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140"/>
    </row>
    <row r="109" spans="1:19" s="134" customFormat="1" ht="12.75">
      <c r="A109" s="60">
        <v>115</v>
      </c>
      <c r="B109" s="99" t="s">
        <v>758</v>
      </c>
      <c r="C109" s="99"/>
      <c r="D109" s="99"/>
      <c r="E109" s="190">
        <v>1998</v>
      </c>
      <c r="F109" s="205">
        <v>20089.63</v>
      </c>
      <c r="G109" s="99"/>
      <c r="H109" s="99" t="s">
        <v>759</v>
      </c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140"/>
    </row>
    <row r="110" spans="1:19" s="134" customFormat="1" ht="12.75">
      <c r="A110" s="60">
        <v>116</v>
      </c>
      <c r="B110" s="99" t="s">
        <v>760</v>
      </c>
      <c r="C110" s="99"/>
      <c r="D110" s="99"/>
      <c r="E110" s="190">
        <v>1998</v>
      </c>
      <c r="F110" s="205">
        <v>8835.87</v>
      </c>
      <c r="G110" s="99"/>
      <c r="H110" s="99" t="s">
        <v>704</v>
      </c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140"/>
    </row>
    <row r="111" spans="1:19" s="134" customFormat="1" ht="12.75">
      <c r="A111" s="60">
        <v>118</v>
      </c>
      <c r="B111" s="99" t="s">
        <v>761</v>
      </c>
      <c r="C111" s="99"/>
      <c r="D111" s="99"/>
      <c r="E111" s="190">
        <v>2001</v>
      </c>
      <c r="F111" s="205">
        <v>204764.9</v>
      </c>
      <c r="G111" s="99"/>
      <c r="H111" s="99" t="s">
        <v>762</v>
      </c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140"/>
    </row>
    <row r="112" spans="1:19" s="134" customFormat="1" ht="12.75">
      <c r="A112" s="60">
        <v>120</v>
      </c>
      <c r="B112" s="99" t="s">
        <v>763</v>
      </c>
      <c r="C112" s="99"/>
      <c r="D112" s="99"/>
      <c r="E112" s="190">
        <v>2001</v>
      </c>
      <c r="F112" s="205">
        <v>28971.85</v>
      </c>
      <c r="G112" s="99"/>
      <c r="H112" s="99" t="s">
        <v>556</v>
      </c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140"/>
    </row>
    <row r="113" spans="1:19" s="134" customFormat="1" ht="12.75">
      <c r="A113" s="60">
        <v>122</v>
      </c>
      <c r="B113" s="99" t="s">
        <v>764</v>
      </c>
      <c r="C113" s="99"/>
      <c r="D113" s="99"/>
      <c r="E113" s="190">
        <v>2001</v>
      </c>
      <c r="F113" s="205">
        <v>2825.8</v>
      </c>
      <c r="G113" s="99"/>
      <c r="H113" s="99" t="s">
        <v>736</v>
      </c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140"/>
    </row>
    <row r="114" spans="1:19" s="134" customFormat="1" ht="12.75">
      <c r="A114" s="60">
        <v>129</v>
      </c>
      <c r="B114" s="99" t="s">
        <v>766</v>
      </c>
      <c r="C114" s="99"/>
      <c r="D114" s="99"/>
      <c r="E114" s="190">
        <v>2004</v>
      </c>
      <c r="F114" s="205">
        <v>4084.3</v>
      </c>
      <c r="G114" s="99"/>
      <c r="H114" s="99" t="s">
        <v>767</v>
      </c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140"/>
    </row>
    <row r="115" spans="1:19" s="134" customFormat="1" ht="12.75">
      <c r="A115" s="60">
        <v>135</v>
      </c>
      <c r="B115" s="99" t="s">
        <v>739</v>
      </c>
      <c r="C115" s="99"/>
      <c r="D115" s="99"/>
      <c r="E115" s="190">
        <v>2004</v>
      </c>
      <c r="F115" s="205">
        <v>8774</v>
      </c>
      <c r="G115" s="99"/>
      <c r="H115" s="99" t="s">
        <v>687</v>
      </c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140"/>
    </row>
    <row r="116" spans="1:19" s="134" customFormat="1" ht="12.75">
      <c r="A116" s="60">
        <v>136</v>
      </c>
      <c r="B116" s="99" t="s">
        <v>768</v>
      </c>
      <c r="C116" s="99"/>
      <c r="D116" s="99"/>
      <c r="E116" s="190">
        <v>2004</v>
      </c>
      <c r="F116" s="205">
        <v>63344</v>
      </c>
      <c r="G116" s="99"/>
      <c r="H116" s="99" t="s">
        <v>769</v>
      </c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140"/>
    </row>
    <row r="117" spans="1:19" s="134" customFormat="1" ht="12.75">
      <c r="A117" s="60">
        <v>137</v>
      </c>
      <c r="B117" s="99" t="s">
        <v>770</v>
      </c>
      <c r="C117" s="99"/>
      <c r="D117" s="99"/>
      <c r="E117" s="190">
        <v>2004</v>
      </c>
      <c r="F117" s="205">
        <v>102164</v>
      </c>
      <c r="G117" s="99"/>
      <c r="H117" s="99" t="s">
        <v>771</v>
      </c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140"/>
    </row>
    <row r="118" spans="1:19" s="134" customFormat="1" ht="12.75">
      <c r="A118" s="60">
        <v>147</v>
      </c>
      <c r="B118" s="99" t="s">
        <v>772</v>
      </c>
      <c r="C118" s="99"/>
      <c r="D118" s="99"/>
      <c r="E118" s="190">
        <v>1998</v>
      </c>
      <c r="F118" s="205">
        <v>902308.01</v>
      </c>
      <c r="G118" s="99"/>
      <c r="H118" s="99" t="s">
        <v>773</v>
      </c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140"/>
    </row>
    <row r="119" spans="1:19" s="134" customFormat="1" ht="12.75">
      <c r="A119" s="60">
        <v>148</v>
      </c>
      <c r="B119" s="99" t="s">
        <v>774</v>
      </c>
      <c r="C119" s="99"/>
      <c r="D119" s="99"/>
      <c r="E119" s="190">
        <v>1998</v>
      </c>
      <c r="F119" s="205">
        <v>16169.2</v>
      </c>
      <c r="G119" s="99"/>
      <c r="H119" s="99" t="s">
        <v>556</v>
      </c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140"/>
    </row>
    <row r="120" spans="1:19" s="134" customFormat="1" ht="12.75">
      <c r="A120" s="60">
        <v>149</v>
      </c>
      <c r="B120" s="99" t="s">
        <v>774</v>
      </c>
      <c r="C120" s="99"/>
      <c r="D120" s="99"/>
      <c r="E120" s="190">
        <v>1998</v>
      </c>
      <c r="F120" s="205">
        <v>16227.52</v>
      </c>
      <c r="G120" s="99"/>
      <c r="H120" s="99" t="s">
        <v>661</v>
      </c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140"/>
    </row>
    <row r="121" spans="1:19" s="134" customFormat="1" ht="12.75">
      <c r="A121" s="60">
        <v>150</v>
      </c>
      <c r="B121" s="99" t="s">
        <v>774</v>
      </c>
      <c r="C121" s="99"/>
      <c r="D121" s="99"/>
      <c r="E121" s="190">
        <v>1998</v>
      </c>
      <c r="F121" s="205">
        <v>10475.27</v>
      </c>
      <c r="G121" s="99"/>
      <c r="H121" s="99" t="s">
        <v>556</v>
      </c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140"/>
    </row>
    <row r="122" spans="1:19" s="134" customFormat="1" ht="12.75">
      <c r="A122" s="60">
        <v>151</v>
      </c>
      <c r="B122" s="99" t="s">
        <v>774</v>
      </c>
      <c r="C122" s="99"/>
      <c r="D122" s="99"/>
      <c r="E122" s="190">
        <v>1998</v>
      </c>
      <c r="F122" s="205">
        <v>37596.11</v>
      </c>
      <c r="G122" s="99"/>
      <c r="H122" s="99" t="s">
        <v>556</v>
      </c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140"/>
    </row>
    <row r="123" spans="1:19" s="134" customFormat="1" ht="12.75">
      <c r="A123" s="60">
        <v>152</v>
      </c>
      <c r="B123" s="99" t="s">
        <v>775</v>
      </c>
      <c r="C123" s="99"/>
      <c r="D123" s="99"/>
      <c r="E123" s="190">
        <v>1996</v>
      </c>
      <c r="F123" s="205">
        <v>1417.97</v>
      </c>
      <c r="G123" s="99"/>
      <c r="H123" s="99" t="s">
        <v>647</v>
      </c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140"/>
    </row>
    <row r="124" spans="1:19" s="134" customFormat="1" ht="12.75">
      <c r="A124" s="60">
        <v>153</v>
      </c>
      <c r="B124" s="99" t="s">
        <v>776</v>
      </c>
      <c r="C124" s="99"/>
      <c r="D124" s="99"/>
      <c r="E124" s="190">
        <v>1998</v>
      </c>
      <c r="F124" s="205">
        <v>8336.75</v>
      </c>
      <c r="G124" s="99"/>
      <c r="H124" s="99" t="s">
        <v>554</v>
      </c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140"/>
    </row>
    <row r="125" spans="1:19" s="134" customFormat="1" ht="12.75">
      <c r="A125" s="60">
        <v>154</v>
      </c>
      <c r="B125" s="99" t="s">
        <v>776</v>
      </c>
      <c r="C125" s="99"/>
      <c r="D125" s="99"/>
      <c r="E125" s="190">
        <v>1998</v>
      </c>
      <c r="F125" s="205">
        <v>1205.9</v>
      </c>
      <c r="G125" s="99"/>
      <c r="H125" s="99" t="s">
        <v>777</v>
      </c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140"/>
    </row>
    <row r="126" spans="1:19" s="134" customFormat="1" ht="12.75">
      <c r="A126" s="60">
        <v>155</v>
      </c>
      <c r="B126" s="99" t="s">
        <v>778</v>
      </c>
      <c r="C126" s="99"/>
      <c r="D126" s="99"/>
      <c r="E126" s="190">
        <v>1998</v>
      </c>
      <c r="F126" s="205">
        <v>7600</v>
      </c>
      <c r="G126" s="99"/>
      <c r="H126" s="99" t="s">
        <v>649</v>
      </c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140"/>
    </row>
    <row r="127" spans="1:19" s="134" customFormat="1" ht="12.75">
      <c r="A127" s="60">
        <v>156</v>
      </c>
      <c r="B127" s="99" t="s">
        <v>779</v>
      </c>
      <c r="C127" s="99"/>
      <c r="D127" s="99"/>
      <c r="E127" s="190">
        <v>1999</v>
      </c>
      <c r="F127" s="205">
        <v>5613.72</v>
      </c>
      <c r="G127" s="99"/>
      <c r="H127" s="99" t="s">
        <v>708</v>
      </c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40"/>
    </row>
    <row r="128" spans="1:19" s="134" customFormat="1" ht="12.75">
      <c r="A128" s="60">
        <v>157</v>
      </c>
      <c r="B128" s="99" t="s">
        <v>779</v>
      </c>
      <c r="C128" s="99"/>
      <c r="D128" s="99"/>
      <c r="E128" s="190">
        <v>1999</v>
      </c>
      <c r="F128" s="205">
        <v>17224.21</v>
      </c>
      <c r="G128" s="99"/>
      <c r="H128" s="99" t="s">
        <v>780</v>
      </c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140"/>
    </row>
    <row r="129" spans="1:19" s="134" customFormat="1" ht="12.75">
      <c r="A129" s="60">
        <v>158</v>
      </c>
      <c r="B129" s="99" t="s">
        <v>781</v>
      </c>
      <c r="C129" s="99"/>
      <c r="D129" s="99"/>
      <c r="E129" s="190">
        <v>1999</v>
      </c>
      <c r="F129" s="205">
        <v>32664</v>
      </c>
      <c r="G129" s="99"/>
      <c r="H129" s="99" t="s">
        <v>663</v>
      </c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140"/>
    </row>
    <row r="130" spans="1:19" s="134" customFormat="1" ht="12.75">
      <c r="A130" s="60">
        <v>159</v>
      </c>
      <c r="B130" s="99" t="s">
        <v>779</v>
      </c>
      <c r="C130" s="99"/>
      <c r="D130" s="99"/>
      <c r="E130" s="190">
        <v>1999</v>
      </c>
      <c r="F130" s="205">
        <v>16661.86</v>
      </c>
      <c r="G130" s="99"/>
      <c r="H130" s="99" t="s">
        <v>704</v>
      </c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140"/>
    </row>
    <row r="131" spans="1:19" s="134" customFormat="1" ht="12.75">
      <c r="A131" s="60">
        <v>160</v>
      </c>
      <c r="B131" s="99" t="s">
        <v>782</v>
      </c>
      <c r="C131" s="99"/>
      <c r="D131" s="99"/>
      <c r="E131" s="190">
        <v>2001</v>
      </c>
      <c r="F131" s="205">
        <v>101133.5</v>
      </c>
      <c r="G131" s="99"/>
      <c r="H131" s="99" t="s">
        <v>727</v>
      </c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140"/>
    </row>
    <row r="132" spans="1:19" s="134" customFormat="1" ht="12.75">
      <c r="A132" s="60">
        <v>161</v>
      </c>
      <c r="B132" s="99" t="s">
        <v>783</v>
      </c>
      <c r="C132" s="99"/>
      <c r="D132" s="99"/>
      <c r="E132" s="190">
        <v>2001</v>
      </c>
      <c r="F132" s="205">
        <v>74981.8</v>
      </c>
      <c r="G132" s="99"/>
      <c r="H132" s="99" t="s">
        <v>641</v>
      </c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140"/>
    </row>
    <row r="133" spans="1:19" s="134" customFormat="1" ht="12.75">
      <c r="A133" s="60">
        <v>162</v>
      </c>
      <c r="B133" s="99" t="s">
        <v>784</v>
      </c>
      <c r="C133" s="99"/>
      <c r="D133" s="99"/>
      <c r="E133" s="190">
        <v>2001</v>
      </c>
      <c r="F133" s="205">
        <v>44361.96</v>
      </c>
      <c r="G133" s="99"/>
      <c r="H133" s="99" t="s">
        <v>499</v>
      </c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140"/>
    </row>
    <row r="134" spans="1:19" s="134" customFormat="1" ht="12.75">
      <c r="A134" s="60">
        <v>163</v>
      </c>
      <c r="B134" s="99" t="s">
        <v>785</v>
      </c>
      <c r="C134" s="99"/>
      <c r="D134" s="99"/>
      <c r="E134" s="190">
        <v>2003</v>
      </c>
      <c r="F134" s="205">
        <v>3869</v>
      </c>
      <c r="G134" s="99"/>
      <c r="H134" s="99" t="s">
        <v>729</v>
      </c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140"/>
    </row>
    <row r="135" spans="1:19" s="134" customFormat="1" ht="12.75">
      <c r="A135" s="60">
        <v>164</v>
      </c>
      <c r="B135" s="99" t="s">
        <v>701</v>
      </c>
      <c r="C135" s="99"/>
      <c r="D135" s="99"/>
      <c r="E135" s="190">
        <v>1996</v>
      </c>
      <c r="F135" s="205">
        <v>29906.43</v>
      </c>
      <c r="G135" s="99"/>
      <c r="H135" s="99" t="s">
        <v>663</v>
      </c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140"/>
    </row>
    <row r="136" spans="1:19" s="134" customFormat="1" ht="12.75">
      <c r="A136" s="60">
        <v>165</v>
      </c>
      <c r="B136" s="99" t="s">
        <v>786</v>
      </c>
      <c r="C136" s="99"/>
      <c r="D136" s="99"/>
      <c r="E136" s="190">
        <v>1999</v>
      </c>
      <c r="F136" s="205">
        <v>35885.6</v>
      </c>
      <c r="G136" s="99"/>
      <c r="H136" s="99" t="s">
        <v>729</v>
      </c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140"/>
    </row>
    <row r="137" spans="1:19" s="134" customFormat="1" ht="12.75">
      <c r="A137" s="60">
        <v>166</v>
      </c>
      <c r="B137" s="99" t="s">
        <v>787</v>
      </c>
      <c r="C137" s="99"/>
      <c r="D137" s="99"/>
      <c r="E137" s="190">
        <v>2001</v>
      </c>
      <c r="F137" s="205">
        <v>140005</v>
      </c>
      <c r="G137" s="99"/>
      <c r="H137" s="99" t="s">
        <v>788</v>
      </c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140"/>
    </row>
    <row r="138" spans="1:19" s="134" customFormat="1" ht="12.75">
      <c r="A138" s="60">
        <v>169</v>
      </c>
      <c r="B138" s="99" t="s">
        <v>471</v>
      </c>
      <c r="C138" s="99"/>
      <c r="D138" s="99"/>
      <c r="E138" s="190">
        <v>1998</v>
      </c>
      <c r="F138" s="205">
        <v>753818</v>
      </c>
      <c r="G138" s="99"/>
      <c r="H138" s="99" t="s">
        <v>789</v>
      </c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140"/>
    </row>
    <row r="139" spans="1:19" s="134" customFormat="1" ht="12.75">
      <c r="A139" s="60">
        <v>170</v>
      </c>
      <c r="B139" s="99" t="s">
        <v>471</v>
      </c>
      <c r="C139" s="99"/>
      <c r="D139" s="99"/>
      <c r="E139" s="190">
        <v>1960</v>
      </c>
      <c r="F139" s="205">
        <v>79189.55</v>
      </c>
      <c r="G139" s="99"/>
      <c r="H139" s="99" t="s">
        <v>790</v>
      </c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140"/>
    </row>
    <row r="140" spans="1:19" s="134" customFormat="1" ht="12.75">
      <c r="A140" s="60">
        <v>171</v>
      </c>
      <c r="B140" s="99" t="s">
        <v>471</v>
      </c>
      <c r="C140" s="99"/>
      <c r="D140" s="99"/>
      <c r="E140" s="190">
        <v>1960</v>
      </c>
      <c r="F140" s="205">
        <v>87857.69</v>
      </c>
      <c r="G140" s="99"/>
      <c r="H140" s="99" t="s">
        <v>791</v>
      </c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140"/>
    </row>
    <row r="141" spans="1:19" s="134" customFormat="1" ht="12.75">
      <c r="A141" s="60">
        <v>172</v>
      </c>
      <c r="B141" s="99" t="s">
        <v>471</v>
      </c>
      <c r="C141" s="99"/>
      <c r="D141" s="99"/>
      <c r="E141" s="190">
        <v>1960</v>
      </c>
      <c r="F141" s="205">
        <v>97577.31</v>
      </c>
      <c r="G141" s="99"/>
      <c r="H141" s="99" t="s">
        <v>792</v>
      </c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140"/>
    </row>
    <row r="142" spans="1:19" s="134" customFormat="1" ht="12.75">
      <c r="A142" s="60">
        <v>173</v>
      </c>
      <c r="B142" s="99" t="s">
        <v>471</v>
      </c>
      <c r="C142" s="99"/>
      <c r="D142" s="99"/>
      <c r="E142" s="190">
        <v>1960</v>
      </c>
      <c r="F142" s="205">
        <v>101848.48</v>
      </c>
      <c r="G142" s="99"/>
      <c r="H142" s="99" t="s">
        <v>793</v>
      </c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140"/>
    </row>
    <row r="143" spans="1:19" s="134" customFormat="1" ht="12.75">
      <c r="A143" s="60">
        <v>174</v>
      </c>
      <c r="B143" s="99" t="s">
        <v>471</v>
      </c>
      <c r="C143" s="99"/>
      <c r="D143" s="99"/>
      <c r="E143" s="190">
        <v>1970</v>
      </c>
      <c r="F143" s="205">
        <v>23376.67</v>
      </c>
      <c r="G143" s="99"/>
      <c r="H143" s="99" t="s">
        <v>794</v>
      </c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140"/>
    </row>
    <row r="144" spans="1:19" s="134" customFormat="1" ht="12.75">
      <c r="A144" s="60">
        <v>175</v>
      </c>
      <c r="B144" s="99" t="s">
        <v>471</v>
      </c>
      <c r="C144" s="99"/>
      <c r="D144" s="99"/>
      <c r="E144" s="190">
        <v>1970</v>
      </c>
      <c r="F144" s="205">
        <v>52139</v>
      </c>
      <c r="G144" s="99"/>
      <c r="H144" s="99" t="s">
        <v>795</v>
      </c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140"/>
    </row>
    <row r="145" spans="1:19" s="134" customFormat="1" ht="12.75">
      <c r="A145" s="60">
        <v>176</v>
      </c>
      <c r="B145" s="99" t="s">
        <v>471</v>
      </c>
      <c r="C145" s="99"/>
      <c r="D145" s="99"/>
      <c r="E145" s="190">
        <v>1930</v>
      </c>
      <c r="F145" s="205">
        <v>29209</v>
      </c>
      <c r="G145" s="99"/>
      <c r="H145" s="99" t="s">
        <v>796</v>
      </c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140"/>
    </row>
    <row r="146" spans="1:19" s="134" customFormat="1" ht="12.75">
      <c r="A146" s="60">
        <v>177</v>
      </c>
      <c r="B146" s="99" t="s">
        <v>471</v>
      </c>
      <c r="C146" s="99"/>
      <c r="D146" s="99"/>
      <c r="E146" s="190">
        <v>1950</v>
      </c>
      <c r="F146" s="205">
        <v>2890</v>
      </c>
      <c r="G146" s="99"/>
      <c r="H146" s="99" t="s">
        <v>797</v>
      </c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140"/>
    </row>
    <row r="147" spans="1:19" s="134" customFormat="1" ht="12.75">
      <c r="A147" s="60">
        <v>178</v>
      </c>
      <c r="B147" s="99" t="s">
        <v>471</v>
      </c>
      <c r="C147" s="99"/>
      <c r="D147" s="99"/>
      <c r="E147" s="190">
        <v>1950</v>
      </c>
      <c r="F147" s="205">
        <v>20454</v>
      </c>
      <c r="G147" s="99"/>
      <c r="H147" s="99" t="s">
        <v>798</v>
      </c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140"/>
    </row>
    <row r="148" spans="1:19" s="134" customFormat="1" ht="12.75">
      <c r="A148" s="60">
        <v>179</v>
      </c>
      <c r="B148" s="99" t="s">
        <v>471</v>
      </c>
      <c r="C148" s="99"/>
      <c r="D148" s="99"/>
      <c r="E148" s="190">
        <v>1960</v>
      </c>
      <c r="F148" s="205">
        <v>22799</v>
      </c>
      <c r="G148" s="99"/>
      <c r="H148" s="99" t="s">
        <v>799</v>
      </c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140"/>
    </row>
    <row r="149" spans="1:19" s="134" customFormat="1" ht="12.75">
      <c r="A149" s="60">
        <v>180</v>
      </c>
      <c r="B149" s="99" t="s">
        <v>471</v>
      </c>
      <c r="C149" s="99"/>
      <c r="D149" s="99"/>
      <c r="E149" s="190">
        <v>1970</v>
      </c>
      <c r="F149" s="205">
        <v>76364</v>
      </c>
      <c r="G149" s="99"/>
      <c r="H149" s="99" t="s">
        <v>800</v>
      </c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140"/>
    </row>
    <row r="150" spans="1:19" s="134" customFormat="1" ht="12.75">
      <c r="A150" s="60">
        <v>181</v>
      </c>
      <c r="B150" s="99" t="s">
        <v>471</v>
      </c>
      <c r="C150" s="99"/>
      <c r="D150" s="99"/>
      <c r="E150" s="190">
        <v>1960</v>
      </c>
      <c r="F150" s="205">
        <v>70605</v>
      </c>
      <c r="G150" s="99"/>
      <c r="H150" s="99" t="s">
        <v>801</v>
      </c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140"/>
    </row>
    <row r="151" spans="1:19" s="134" customFormat="1" ht="12.75">
      <c r="A151" s="60">
        <v>182</v>
      </c>
      <c r="B151" s="99" t="s">
        <v>802</v>
      </c>
      <c r="C151" s="99"/>
      <c r="D151" s="99"/>
      <c r="E151" s="190">
        <v>2008</v>
      </c>
      <c r="F151" s="205">
        <v>48309.7</v>
      </c>
      <c r="G151" s="99"/>
      <c r="H151" s="99" t="s">
        <v>660</v>
      </c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140"/>
    </row>
    <row r="152" spans="1:19" s="134" customFormat="1" ht="12.75">
      <c r="A152" s="60">
        <v>183</v>
      </c>
      <c r="B152" s="99" t="s">
        <v>803</v>
      </c>
      <c r="C152" s="99"/>
      <c r="D152" s="99"/>
      <c r="E152" s="190">
        <v>2008</v>
      </c>
      <c r="F152" s="205">
        <v>2708.8</v>
      </c>
      <c r="G152" s="99"/>
      <c r="H152" s="99" t="s">
        <v>660</v>
      </c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140"/>
    </row>
    <row r="153" spans="1:19" s="134" customFormat="1" ht="12.75">
      <c r="A153" s="60">
        <v>184</v>
      </c>
      <c r="B153" s="99" t="s">
        <v>804</v>
      </c>
      <c r="C153" s="99"/>
      <c r="D153" s="99"/>
      <c r="E153" s="190">
        <v>2008</v>
      </c>
      <c r="F153" s="205">
        <v>2294.8</v>
      </c>
      <c r="G153" s="99"/>
      <c r="H153" s="99" t="s">
        <v>805</v>
      </c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140"/>
    </row>
    <row r="154" spans="1:19" s="134" customFormat="1" ht="12.75">
      <c r="A154" s="60">
        <v>185</v>
      </c>
      <c r="B154" s="99" t="s">
        <v>806</v>
      </c>
      <c r="C154" s="99"/>
      <c r="D154" s="99"/>
      <c r="E154" s="190">
        <v>2008</v>
      </c>
      <c r="F154" s="205">
        <v>2294.8</v>
      </c>
      <c r="G154" s="99"/>
      <c r="H154" s="99" t="s">
        <v>661</v>
      </c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140"/>
    </row>
    <row r="155" spans="1:19" s="134" customFormat="1" ht="12.75">
      <c r="A155" s="60">
        <v>186</v>
      </c>
      <c r="B155" s="99" t="s">
        <v>681</v>
      </c>
      <c r="C155" s="99"/>
      <c r="D155" s="99"/>
      <c r="E155" s="190">
        <v>2007</v>
      </c>
      <c r="F155" s="205">
        <v>86135</v>
      </c>
      <c r="G155" s="99"/>
      <c r="H155" s="99" t="s">
        <v>807</v>
      </c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140"/>
    </row>
    <row r="156" spans="1:19" s="134" customFormat="1" ht="12.75">
      <c r="A156" s="60">
        <v>187</v>
      </c>
      <c r="B156" s="99" t="s">
        <v>681</v>
      </c>
      <c r="C156" s="99"/>
      <c r="D156" s="99"/>
      <c r="E156" s="190">
        <v>2007</v>
      </c>
      <c r="F156" s="205">
        <v>46118.03</v>
      </c>
      <c r="G156" s="99"/>
      <c r="H156" s="99" t="s">
        <v>808</v>
      </c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140"/>
    </row>
    <row r="157" spans="1:19" s="134" customFormat="1" ht="12.75">
      <c r="A157" s="60">
        <v>188</v>
      </c>
      <c r="B157" s="99" t="s">
        <v>681</v>
      </c>
      <c r="C157" s="99"/>
      <c r="D157" s="99"/>
      <c r="E157" s="190">
        <v>2007</v>
      </c>
      <c r="F157" s="205">
        <v>55672.68</v>
      </c>
      <c r="G157" s="99"/>
      <c r="H157" s="99" t="s">
        <v>809</v>
      </c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140"/>
    </row>
    <row r="158" spans="1:19" s="134" customFormat="1" ht="12.75">
      <c r="A158" s="60">
        <v>189</v>
      </c>
      <c r="B158" s="99" t="s">
        <v>662</v>
      </c>
      <c r="C158" s="99"/>
      <c r="D158" s="99"/>
      <c r="E158" s="190">
        <v>1996</v>
      </c>
      <c r="F158" s="205">
        <v>2503.21</v>
      </c>
      <c r="G158" s="99"/>
      <c r="H158" s="99" t="s">
        <v>810</v>
      </c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140"/>
    </row>
    <row r="159" spans="1:19" s="134" customFormat="1" ht="12.75">
      <c r="A159" s="60">
        <v>190</v>
      </c>
      <c r="B159" s="99" t="s">
        <v>471</v>
      </c>
      <c r="C159" s="99"/>
      <c r="D159" s="99"/>
      <c r="E159" s="190">
        <v>1960</v>
      </c>
      <c r="F159" s="205">
        <v>47193</v>
      </c>
      <c r="G159" s="99"/>
      <c r="H159" s="99" t="s">
        <v>811</v>
      </c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140"/>
    </row>
    <row r="160" spans="1:19" s="134" customFormat="1" ht="12.75">
      <c r="A160" s="60">
        <v>191</v>
      </c>
      <c r="B160" s="99" t="s">
        <v>812</v>
      </c>
      <c r="C160" s="99"/>
      <c r="D160" s="99"/>
      <c r="E160" s="190">
        <v>2010</v>
      </c>
      <c r="F160" s="205">
        <v>325226.22</v>
      </c>
      <c r="G160" s="99"/>
      <c r="H160" s="99" t="s">
        <v>813</v>
      </c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140"/>
    </row>
    <row r="161" spans="1:19" s="134" customFormat="1" ht="12.75">
      <c r="A161" s="60">
        <v>192</v>
      </c>
      <c r="B161" s="99" t="s">
        <v>814</v>
      </c>
      <c r="C161" s="99"/>
      <c r="D161" s="99"/>
      <c r="E161" s="190">
        <v>2010</v>
      </c>
      <c r="F161" s="205">
        <v>573943.11</v>
      </c>
      <c r="G161" s="99"/>
      <c r="H161" s="99" t="s">
        <v>813</v>
      </c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140"/>
    </row>
    <row r="162" spans="1:19" s="134" customFormat="1" ht="12.75">
      <c r="A162" s="60">
        <v>193</v>
      </c>
      <c r="B162" s="99" t="s">
        <v>815</v>
      </c>
      <c r="C162" s="99"/>
      <c r="D162" s="99"/>
      <c r="E162" s="190">
        <v>2010</v>
      </c>
      <c r="F162" s="205">
        <v>178312.05</v>
      </c>
      <c r="G162" s="99"/>
      <c r="H162" s="99" t="s">
        <v>813</v>
      </c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140"/>
    </row>
    <row r="163" spans="1:19" s="134" customFormat="1" ht="12.75">
      <c r="A163" s="60">
        <v>194</v>
      </c>
      <c r="B163" s="99" t="s">
        <v>816</v>
      </c>
      <c r="C163" s="99"/>
      <c r="D163" s="99"/>
      <c r="E163" s="190">
        <v>2010</v>
      </c>
      <c r="F163" s="205">
        <v>1959193.56</v>
      </c>
      <c r="G163" s="99"/>
      <c r="H163" s="99" t="s">
        <v>813</v>
      </c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140"/>
    </row>
    <row r="164" spans="1:19" s="134" customFormat="1" ht="12.75">
      <c r="A164" s="60">
        <v>195</v>
      </c>
      <c r="B164" s="99" t="s">
        <v>817</v>
      </c>
      <c r="C164" s="99"/>
      <c r="D164" s="99"/>
      <c r="E164" s="190">
        <v>2010</v>
      </c>
      <c r="F164" s="205">
        <v>279512.99</v>
      </c>
      <c r="G164" s="99"/>
      <c r="H164" s="99" t="s">
        <v>813</v>
      </c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140"/>
    </row>
    <row r="165" spans="1:19" s="134" customFormat="1" ht="12.75">
      <c r="A165" s="60">
        <v>196</v>
      </c>
      <c r="B165" s="99" t="s">
        <v>818</v>
      </c>
      <c r="C165" s="99"/>
      <c r="D165" s="99"/>
      <c r="E165" s="190">
        <v>2010</v>
      </c>
      <c r="F165" s="205">
        <v>192409.76</v>
      </c>
      <c r="G165" s="99"/>
      <c r="H165" s="99" t="s">
        <v>813</v>
      </c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140"/>
    </row>
    <row r="166" spans="1:19" s="134" customFormat="1" ht="12.75">
      <c r="A166" s="60">
        <v>200</v>
      </c>
      <c r="B166" s="99" t="s">
        <v>819</v>
      </c>
      <c r="C166" s="99"/>
      <c r="D166" s="99"/>
      <c r="E166" s="190">
        <v>2010</v>
      </c>
      <c r="F166" s="205">
        <v>180832.47</v>
      </c>
      <c r="G166" s="99"/>
      <c r="H166" s="99" t="s">
        <v>813</v>
      </c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140"/>
    </row>
    <row r="167" spans="1:19" s="134" customFormat="1" ht="12.75">
      <c r="A167" s="60">
        <v>201</v>
      </c>
      <c r="B167" s="99" t="s">
        <v>820</v>
      </c>
      <c r="C167" s="99"/>
      <c r="D167" s="99"/>
      <c r="E167" s="190">
        <v>2010</v>
      </c>
      <c r="F167" s="205">
        <v>91222.71</v>
      </c>
      <c r="G167" s="99"/>
      <c r="H167" s="99" t="s">
        <v>813</v>
      </c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140"/>
    </row>
    <row r="168" spans="1:19" s="134" customFormat="1" ht="12.75">
      <c r="A168" s="60">
        <v>202</v>
      </c>
      <c r="B168" s="99" t="s">
        <v>821</v>
      </c>
      <c r="C168" s="99"/>
      <c r="D168" s="99"/>
      <c r="E168" s="190">
        <v>2010</v>
      </c>
      <c r="F168" s="205">
        <v>7608.93</v>
      </c>
      <c r="G168" s="99"/>
      <c r="H168" s="99" t="s">
        <v>813</v>
      </c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140"/>
    </row>
    <row r="169" spans="1:19" s="134" customFormat="1" ht="12.75">
      <c r="A169" s="60">
        <v>203</v>
      </c>
      <c r="B169" s="99" t="s">
        <v>822</v>
      </c>
      <c r="C169" s="99"/>
      <c r="D169" s="99"/>
      <c r="E169" s="190">
        <v>2010</v>
      </c>
      <c r="F169" s="205">
        <v>7608.93</v>
      </c>
      <c r="G169" s="99"/>
      <c r="H169" s="99" t="s">
        <v>813</v>
      </c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140"/>
    </row>
    <row r="170" spans="1:19" s="134" customFormat="1" ht="12.75">
      <c r="A170" s="60">
        <v>204</v>
      </c>
      <c r="B170" s="99" t="s">
        <v>823</v>
      </c>
      <c r="C170" s="99"/>
      <c r="D170" s="99"/>
      <c r="E170" s="190">
        <v>2010</v>
      </c>
      <c r="F170" s="205">
        <v>7608.93</v>
      </c>
      <c r="G170" s="99"/>
      <c r="H170" s="99" t="s">
        <v>813</v>
      </c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140"/>
    </row>
    <row r="171" spans="1:19" s="134" customFormat="1" ht="12.75">
      <c r="A171" s="60">
        <v>205</v>
      </c>
      <c r="B171" s="99" t="s">
        <v>824</v>
      </c>
      <c r="C171" s="99"/>
      <c r="D171" s="99"/>
      <c r="E171" s="190">
        <v>2010</v>
      </c>
      <c r="F171" s="205">
        <v>7608.93</v>
      </c>
      <c r="G171" s="99"/>
      <c r="H171" s="99" t="s">
        <v>813</v>
      </c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140"/>
    </row>
    <row r="172" spans="1:19" s="134" customFormat="1" ht="12.75">
      <c r="A172" s="60">
        <v>206</v>
      </c>
      <c r="B172" s="99" t="s">
        <v>825</v>
      </c>
      <c r="C172" s="99"/>
      <c r="D172" s="99"/>
      <c r="E172" s="190">
        <v>2010</v>
      </c>
      <c r="F172" s="205">
        <v>7608.93</v>
      </c>
      <c r="G172" s="99"/>
      <c r="H172" s="99" t="s">
        <v>813</v>
      </c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140"/>
    </row>
    <row r="173" spans="1:19" s="134" customFormat="1" ht="12.75">
      <c r="A173" s="60">
        <v>207</v>
      </c>
      <c r="B173" s="99" t="s">
        <v>826</v>
      </c>
      <c r="C173" s="99"/>
      <c r="D173" s="99"/>
      <c r="E173" s="190">
        <v>2010</v>
      </c>
      <c r="F173" s="205">
        <v>7608.93</v>
      </c>
      <c r="G173" s="99"/>
      <c r="H173" s="99" t="s">
        <v>813</v>
      </c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140"/>
    </row>
    <row r="174" spans="1:19" s="134" customFormat="1" ht="12.75">
      <c r="A174" s="60">
        <v>208</v>
      </c>
      <c r="B174" s="99" t="s">
        <v>827</v>
      </c>
      <c r="C174" s="99"/>
      <c r="D174" s="99"/>
      <c r="E174" s="190">
        <v>2010</v>
      </c>
      <c r="F174" s="205">
        <v>7608.93</v>
      </c>
      <c r="G174" s="99"/>
      <c r="H174" s="99" t="s">
        <v>813</v>
      </c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140"/>
    </row>
    <row r="175" spans="1:19" s="134" customFormat="1" ht="12.75">
      <c r="A175" s="60">
        <v>209</v>
      </c>
      <c r="B175" s="99" t="s">
        <v>828</v>
      </c>
      <c r="C175" s="99"/>
      <c r="D175" s="99"/>
      <c r="E175" s="190">
        <v>2010</v>
      </c>
      <c r="F175" s="205">
        <v>7608.93</v>
      </c>
      <c r="G175" s="99"/>
      <c r="H175" s="99" t="s">
        <v>813</v>
      </c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140"/>
    </row>
    <row r="176" spans="1:19" s="134" customFormat="1" ht="12.75">
      <c r="A176" s="60">
        <v>210</v>
      </c>
      <c r="B176" s="99" t="s">
        <v>829</v>
      </c>
      <c r="C176" s="99"/>
      <c r="D176" s="99"/>
      <c r="E176" s="190">
        <v>2010</v>
      </c>
      <c r="F176" s="205">
        <v>31406.59</v>
      </c>
      <c r="G176" s="99"/>
      <c r="H176" s="99" t="s">
        <v>813</v>
      </c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140"/>
    </row>
    <row r="177" spans="1:19" s="134" customFormat="1" ht="12.75">
      <c r="A177" s="60">
        <v>211</v>
      </c>
      <c r="B177" s="99" t="s">
        <v>830</v>
      </c>
      <c r="C177" s="99"/>
      <c r="D177" s="99"/>
      <c r="E177" s="190">
        <v>2010</v>
      </c>
      <c r="F177" s="205">
        <v>118121.68</v>
      </c>
      <c r="G177" s="99"/>
      <c r="H177" s="99" t="s">
        <v>813</v>
      </c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140"/>
    </row>
    <row r="178" spans="1:19" s="134" customFormat="1" ht="12.75">
      <c r="A178" s="60">
        <v>212</v>
      </c>
      <c r="B178" s="99" t="s">
        <v>831</v>
      </c>
      <c r="C178" s="99"/>
      <c r="D178" s="99"/>
      <c r="E178" s="190">
        <v>2010</v>
      </c>
      <c r="F178" s="205">
        <v>214815.97</v>
      </c>
      <c r="G178" s="99"/>
      <c r="H178" s="99" t="s">
        <v>813</v>
      </c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140"/>
    </row>
    <row r="179" spans="1:19" s="134" customFormat="1" ht="12.75">
      <c r="A179" s="60">
        <v>213</v>
      </c>
      <c r="B179" s="99" t="s">
        <v>832</v>
      </c>
      <c r="C179" s="99"/>
      <c r="D179" s="99"/>
      <c r="E179" s="190">
        <v>2010</v>
      </c>
      <c r="F179" s="205">
        <v>92929.78</v>
      </c>
      <c r="G179" s="99"/>
      <c r="H179" s="99" t="s">
        <v>813</v>
      </c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140"/>
    </row>
    <row r="180" spans="1:19" s="134" customFormat="1" ht="12.75">
      <c r="A180" s="60">
        <v>214</v>
      </c>
      <c r="B180" s="99" t="s">
        <v>833</v>
      </c>
      <c r="C180" s="99"/>
      <c r="D180" s="99"/>
      <c r="E180" s="190">
        <v>2010</v>
      </c>
      <c r="F180" s="205">
        <v>57283.79</v>
      </c>
      <c r="G180" s="99"/>
      <c r="H180" s="99" t="s">
        <v>813</v>
      </c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140"/>
    </row>
    <row r="181" spans="1:19" s="134" customFormat="1" ht="12.75">
      <c r="A181" s="60">
        <v>215</v>
      </c>
      <c r="B181" s="99" t="s">
        <v>834</v>
      </c>
      <c r="C181" s="99"/>
      <c r="D181" s="99"/>
      <c r="E181" s="190">
        <v>2010</v>
      </c>
      <c r="F181" s="205">
        <v>45790.39</v>
      </c>
      <c r="G181" s="99"/>
      <c r="H181" s="99" t="s">
        <v>813</v>
      </c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140"/>
    </row>
    <row r="182" spans="1:19" s="134" customFormat="1" ht="12.75">
      <c r="A182" s="60">
        <v>216</v>
      </c>
      <c r="B182" s="99" t="s">
        <v>835</v>
      </c>
      <c r="C182" s="99"/>
      <c r="D182" s="99"/>
      <c r="E182" s="190">
        <v>2010</v>
      </c>
      <c r="F182" s="205">
        <v>68216.85</v>
      </c>
      <c r="G182" s="99"/>
      <c r="H182" s="99" t="s">
        <v>813</v>
      </c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140"/>
    </row>
    <row r="183" spans="1:19" s="134" customFormat="1" ht="12.75">
      <c r="A183" s="60">
        <v>217</v>
      </c>
      <c r="B183" s="99" t="s">
        <v>836</v>
      </c>
      <c r="C183" s="99"/>
      <c r="D183" s="99"/>
      <c r="E183" s="190">
        <v>2010</v>
      </c>
      <c r="F183" s="205">
        <v>13041.57</v>
      </c>
      <c r="G183" s="99"/>
      <c r="H183" s="99" t="s">
        <v>813</v>
      </c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140"/>
    </row>
    <row r="184" spans="1:19" s="134" customFormat="1" ht="12.75">
      <c r="A184" s="60">
        <v>218</v>
      </c>
      <c r="B184" s="99" t="s">
        <v>837</v>
      </c>
      <c r="C184" s="99"/>
      <c r="D184" s="99"/>
      <c r="E184" s="190">
        <v>2010</v>
      </c>
      <c r="F184" s="205">
        <v>27901.05</v>
      </c>
      <c r="G184" s="99"/>
      <c r="H184" s="99" t="s">
        <v>813</v>
      </c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140"/>
    </row>
    <row r="185" spans="1:19" s="134" customFormat="1" ht="12.75">
      <c r="A185" s="60">
        <v>219</v>
      </c>
      <c r="B185" s="99" t="s">
        <v>838</v>
      </c>
      <c r="C185" s="99"/>
      <c r="D185" s="99"/>
      <c r="E185" s="190">
        <v>2010</v>
      </c>
      <c r="F185" s="205">
        <v>18442.62</v>
      </c>
      <c r="G185" s="99"/>
      <c r="H185" s="99" t="s">
        <v>813</v>
      </c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140"/>
    </row>
    <row r="186" spans="1:19" s="134" customFormat="1" ht="12.75">
      <c r="A186" s="60">
        <v>220</v>
      </c>
      <c r="B186" s="99" t="s">
        <v>681</v>
      </c>
      <c r="C186" s="99"/>
      <c r="D186" s="99"/>
      <c r="E186" s="190">
        <v>2007</v>
      </c>
      <c r="F186" s="205">
        <v>83073.21</v>
      </c>
      <c r="G186" s="99"/>
      <c r="H186" s="99" t="s">
        <v>839</v>
      </c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140"/>
    </row>
    <row r="187" spans="1:19" s="134" customFormat="1" ht="12.75">
      <c r="A187" s="60">
        <v>221</v>
      </c>
      <c r="B187" s="99" t="s">
        <v>681</v>
      </c>
      <c r="C187" s="99"/>
      <c r="D187" s="99"/>
      <c r="E187" s="190">
        <v>2007</v>
      </c>
      <c r="F187" s="205">
        <v>71165.84</v>
      </c>
      <c r="G187" s="99"/>
      <c r="H187" s="99" t="s">
        <v>840</v>
      </c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140"/>
    </row>
    <row r="188" spans="1:19" s="134" customFormat="1" ht="12.75">
      <c r="A188" s="60">
        <v>222</v>
      </c>
      <c r="B188" s="99" t="s">
        <v>681</v>
      </c>
      <c r="C188" s="99"/>
      <c r="D188" s="99"/>
      <c r="E188" s="190">
        <v>2007</v>
      </c>
      <c r="F188" s="205">
        <v>194608.93</v>
      </c>
      <c r="G188" s="99"/>
      <c r="H188" s="99" t="s">
        <v>841</v>
      </c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140"/>
    </row>
    <row r="189" spans="1:19" s="134" customFormat="1" ht="12.75">
      <c r="A189" s="60">
        <v>223</v>
      </c>
      <c r="B189" s="99" t="s">
        <v>681</v>
      </c>
      <c r="C189" s="99"/>
      <c r="D189" s="99"/>
      <c r="E189" s="190">
        <v>2007</v>
      </c>
      <c r="F189" s="205">
        <v>115303.99</v>
      </c>
      <c r="G189" s="99"/>
      <c r="H189" s="99" t="s">
        <v>842</v>
      </c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140"/>
    </row>
    <row r="190" spans="1:19" s="134" customFormat="1" ht="12.75">
      <c r="A190" s="60">
        <v>224</v>
      </c>
      <c r="B190" s="99" t="s">
        <v>681</v>
      </c>
      <c r="C190" s="99"/>
      <c r="D190" s="99"/>
      <c r="E190" s="190">
        <v>2007</v>
      </c>
      <c r="F190" s="205">
        <v>20688.76</v>
      </c>
      <c r="G190" s="99"/>
      <c r="H190" s="99" t="s">
        <v>843</v>
      </c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140"/>
    </row>
    <row r="191" spans="1:19" s="134" customFormat="1" ht="12.75">
      <c r="A191" s="60">
        <v>225</v>
      </c>
      <c r="B191" s="99" t="s">
        <v>681</v>
      </c>
      <c r="C191" s="99"/>
      <c r="D191" s="99"/>
      <c r="E191" s="190">
        <v>2007</v>
      </c>
      <c r="F191" s="205">
        <v>92048.4</v>
      </c>
      <c r="G191" s="99"/>
      <c r="H191" s="99" t="s">
        <v>844</v>
      </c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140"/>
    </row>
    <row r="192" spans="1:19" s="134" customFormat="1" ht="12.75">
      <c r="A192" s="60">
        <v>226</v>
      </c>
      <c r="B192" s="99" t="s">
        <v>681</v>
      </c>
      <c r="C192" s="99"/>
      <c r="D192" s="99"/>
      <c r="E192" s="190">
        <v>2007</v>
      </c>
      <c r="F192" s="205">
        <v>216941.47</v>
      </c>
      <c r="G192" s="99"/>
      <c r="H192" s="99" t="s">
        <v>845</v>
      </c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140"/>
    </row>
    <row r="193" spans="1:19" s="134" customFormat="1" ht="12.75">
      <c r="A193" s="60">
        <v>227</v>
      </c>
      <c r="B193" s="99" t="s">
        <v>681</v>
      </c>
      <c r="C193" s="99"/>
      <c r="D193" s="99"/>
      <c r="E193" s="190">
        <v>2007</v>
      </c>
      <c r="F193" s="205">
        <v>29209.16</v>
      </c>
      <c r="G193" s="99"/>
      <c r="H193" s="99" t="s">
        <v>846</v>
      </c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140"/>
    </row>
    <row r="194" spans="1:19" s="134" customFormat="1" ht="12.75">
      <c r="A194" s="60">
        <v>228</v>
      </c>
      <c r="B194" s="99" t="s">
        <v>847</v>
      </c>
      <c r="C194" s="99"/>
      <c r="D194" s="99"/>
      <c r="E194" s="190">
        <v>2001</v>
      </c>
      <c r="F194" s="205">
        <v>329265.49</v>
      </c>
      <c r="G194" s="99"/>
      <c r="H194" s="99" t="s">
        <v>736</v>
      </c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140"/>
    </row>
    <row r="195" spans="1:19" s="134" customFormat="1" ht="12.75">
      <c r="A195" s="60">
        <v>229</v>
      </c>
      <c r="B195" s="99" t="s">
        <v>848</v>
      </c>
      <c r="C195" s="99"/>
      <c r="D195" s="99"/>
      <c r="E195" s="190">
        <v>2005</v>
      </c>
      <c r="F195" s="205">
        <v>7126.7</v>
      </c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140"/>
    </row>
    <row r="196" spans="1:19" s="134" customFormat="1" ht="12.75">
      <c r="A196" s="60">
        <v>230</v>
      </c>
      <c r="B196" s="99" t="s">
        <v>849</v>
      </c>
      <c r="C196" s="99"/>
      <c r="D196" s="99"/>
      <c r="E196" s="190">
        <v>2005</v>
      </c>
      <c r="F196" s="205">
        <v>19163.52</v>
      </c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140"/>
    </row>
    <row r="197" spans="1:19" s="134" customFormat="1" ht="12.75">
      <c r="A197" s="60">
        <v>231</v>
      </c>
      <c r="B197" s="99" t="s">
        <v>681</v>
      </c>
      <c r="C197" s="99"/>
      <c r="D197" s="99"/>
      <c r="E197" s="190">
        <v>2007</v>
      </c>
      <c r="F197" s="205">
        <v>64683.98</v>
      </c>
      <c r="G197" s="99"/>
      <c r="H197" s="99" t="s">
        <v>850</v>
      </c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140"/>
    </row>
    <row r="198" spans="1:19" s="134" customFormat="1" ht="12.75">
      <c r="A198" s="60">
        <v>232</v>
      </c>
      <c r="B198" s="99" t="s">
        <v>681</v>
      </c>
      <c r="C198" s="99"/>
      <c r="D198" s="99"/>
      <c r="E198" s="190">
        <v>2007</v>
      </c>
      <c r="F198" s="205">
        <v>92237.82</v>
      </c>
      <c r="G198" s="99"/>
      <c r="H198" s="99" t="s">
        <v>851</v>
      </c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140"/>
    </row>
    <row r="199" spans="1:19" s="134" customFormat="1" ht="12.75">
      <c r="A199" s="60">
        <v>233</v>
      </c>
      <c r="B199" s="99" t="s">
        <v>681</v>
      </c>
      <c r="C199" s="99"/>
      <c r="D199" s="99"/>
      <c r="E199" s="190">
        <v>2007</v>
      </c>
      <c r="F199" s="205">
        <v>77226.1</v>
      </c>
      <c r="G199" s="99"/>
      <c r="H199" s="99" t="s">
        <v>852</v>
      </c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140"/>
    </row>
    <row r="200" spans="1:19" s="134" customFormat="1" ht="12.75">
      <c r="A200" s="60">
        <v>234</v>
      </c>
      <c r="B200" s="99" t="s">
        <v>681</v>
      </c>
      <c r="C200" s="99"/>
      <c r="D200" s="99"/>
      <c r="E200" s="190">
        <v>2007</v>
      </c>
      <c r="F200" s="205">
        <v>27909.19</v>
      </c>
      <c r="G200" s="99"/>
      <c r="H200" s="99" t="s">
        <v>853</v>
      </c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140"/>
    </row>
    <row r="201" spans="1:19" s="134" customFormat="1" ht="12.75">
      <c r="A201" s="60">
        <v>235</v>
      </c>
      <c r="B201" s="99" t="s">
        <v>681</v>
      </c>
      <c r="C201" s="99"/>
      <c r="D201" s="99"/>
      <c r="E201" s="190">
        <v>2007</v>
      </c>
      <c r="F201" s="205">
        <v>103837.43</v>
      </c>
      <c r="G201" s="99"/>
      <c r="H201" s="99" t="s">
        <v>854</v>
      </c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140"/>
    </row>
    <row r="202" spans="1:19" s="134" customFormat="1" ht="12.75">
      <c r="A202" s="60">
        <v>236</v>
      </c>
      <c r="B202" s="99" t="s">
        <v>681</v>
      </c>
      <c r="C202" s="99"/>
      <c r="D202" s="99"/>
      <c r="E202" s="190">
        <v>1998</v>
      </c>
      <c r="F202" s="205">
        <v>32110.06</v>
      </c>
      <c r="G202" s="99"/>
      <c r="H202" s="99" t="s">
        <v>855</v>
      </c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140"/>
    </row>
    <row r="203" spans="1:19" s="134" customFormat="1" ht="12.75">
      <c r="A203" s="60">
        <v>237</v>
      </c>
      <c r="B203" s="99" t="s">
        <v>681</v>
      </c>
      <c r="C203" s="99"/>
      <c r="D203" s="99"/>
      <c r="E203" s="190">
        <v>1998</v>
      </c>
      <c r="F203" s="205">
        <v>227732.52</v>
      </c>
      <c r="G203" s="99"/>
      <c r="H203" s="99" t="s">
        <v>649</v>
      </c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140"/>
    </row>
    <row r="204" spans="1:19" s="134" customFormat="1" ht="12.75">
      <c r="A204" s="60">
        <v>238</v>
      </c>
      <c r="B204" s="99" t="s">
        <v>681</v>
      </c>
      <c r="C204" s="99"/>
      <c r="D204" s="99"/>
      <c r="E204" s="190">
        <v>1998</v>
      </c>
      <c r="F204" s="205">
        <v>56882</v>
      </c>
      <c r="G204" s="99"/>
      <c r="H204" s="99" t="s">
        <v>856</v>
      </c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140"/>
    </row>
    <row r="205" spans="1:19" s="134" customFormat="1" ht="12.75">
      <c r="A205" s="60">
        <v>239</v>
      </c>
      <c r="B205" s="99" t="s">
        <v>681</v>
      </c>
      <c r="C205" s="99"/>
      <c r="D205" s="99"/>
      <c r="E205" s="190">
        <v>1999</v>
      </c>
      <c r="F205" s="205">
        <v>58394.43</v>
      </c>
      <c r="G205" s="99"/>
      <c r="H205" s="99" t="s">
        <v>857</v>
      </c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140"/>
    </row>
    <row r="206" spans="1:19" s="134" customFormat="1" ht="12.75">
      <c r="A206" s="60">
        <v>240</v>
      </c>
      <c r="B206" s="99" t="s">
        <v>858</v>
      </c>
      <c r="C206" s="99"/>
      <c r="D206" s="99"/>
      <c r="E206" s="190">
        <v>1998</v>
      </c>
      <c r="F206" s="205">
        <v>33004</v>
      </c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140"/>
    </row>
    <row r="207" spans="1:19" s="134" customFormat="1" ht="12.75">
      <c r="A207" s="60">
        <v>241</v>
      </c>
      <c r="B207" s="99" t="s">
        <v>681</v>
      </c>
      <c r="C207" s="99"/>
      <c r="D207" s="99"/>
      <c r="E207" s="190">
        <v>1998</v>
      </c>
      <c r="F207" s="205">
        <v>42323.42</v>
      </c>
      <c r="G207" s="99"/>
      <c r="H207" s="99" t="s">
        <v>859</v>
      </c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140"/>
    </row>
    <row r="208" spans="1:19" s="134" customFormat="1" ht="12.75">
      <c r="A208" s="60">
        <v>242</v>
      </c>
      <c r="B208" s="99" t="s">
        <v>681</v>
      </c>
      <c r="C208" s="99"/>
      <c r="D208" s="99"/>
      <c r="E208" s="190">
        <v>1998</v>
      </c>
      <c r="F208" s="205">
        <v>25858.33</v>
      </c>
      <c r="G208" s="99"/>
      <c r="H208" s="99" t="s">
        <v>860</v>
      </c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140"/>
    </row>
    <row r="209" spans="1:19" s="134" customFormat="1" ht="12.75">
      <c r="A209" s="60">
        <v>243</v>
      </c>
      <c r="B209" s="99" t="s">
        <v>861</v>
      </c>
      <c r="C209" s="99"/>
      <c r="D209" s="99"/>
      <c r="E209" s="190">
        <v>2008</v>
      </c>
      <c r="F209" s="205">
        <v>47500</v>
      </c>
      <c r="G209" s="99"/>
      <c r="H209" s="99" t="s">
        <v>862</v>
      </c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140"/>
    </row>
    <row r="210" spans="1:19" s="134" customFormat="1" ht="12.75">
      <c r="A210" s="60">
        <v>244</v>
      </c>
      <c r="B210" s="99" t="s">
        <v>863</v>
      </c>
      <c r="C210" s="99"/>
      <c r="D210" s="99"/>
      <c r="E210" s="190">
        <v>2008</v>
      </c>
      <c r="F210" s="205">
        <v>49064.84</v>
      </c>
      <c r="G210" s="99"/>
      <c r="H210" s="99" t="s">
        <v>864</v>
      </c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140"/>
    </row>
    <row r="211" spans="1:19" s="134" customFormat="1" ht="12.75">
      <c r="A211" s="60">
        <v>245</v>
      </c>
      <c r="B211" s="99" t="s">
        <v>865</v>
      </c>
      <c r="C211" s="99"/>
      <c r="D211" s="99"/>
      <c r="E211" s="190">
        <v>2008</v>
      </c>
      <c r="F211" s="205">
        <v>53943.03</v>
      </c>
      <c r="G211" s="99"/>
      <c r="H211" s="99" t="s">
        <v>866</v>
      </c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140"/>
    </row>
    <row r="212" spans="1:19" s="134" customFormat="1" ht="12.75">
      <c r="A212" s="60">
        <v>247</v>
      </c>
      <c r="B212" s="99" t="s">
        <v>867</v>
      </c>
      <c r="C212" s="99"/>
      <c r="D212" s="99"/>
      <c r="E212" s="190">
        <v>2007</v>
      </c>
      <c r="F212" s="205">
        <v>191281.05</v>
      </c>
      <c r="G212" s="99"/>
      <c r="H212" s="99" t="s">
        <v>868</v>
      </c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140"/>
    </row>
    <row r="213" spans="1:19" s="134" customFormat="1" ht="12.75">
      <c r="A213" s="60">
        <v>253</v>
      </c>
      <c r="B213" s="99" t="s">
        <v>869</v>
      </c>
      <c r="C213" s="99"/>
      <c r="D213" s="99"/>
      <c r="E213" s="190">
        <v>1999</v>
      </c>
      <c r="F213" s="205">
        <v>36678.22</v>
      </c>
      <c r="G213" s="99"/>
      <c r="H213" s="99" t="s">
        <v>870</v>
      </c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140"/>
    </row>
    <row r="214" spans="1:19" s="134" customFormat="1" ht="12.75">
      <c r="A214" s="60">
        <v>254</v>
      </c>
      <c r="B214" s="99" t="s">
        <v>871</v>
      </c>
      <c r="C214" s="99"/>
      <c r="D214" s="99"/>
      <c r="E214" s="190">
        <v>1999</v>
      </c>
      <c r="F214" s="205">
        <v>59422.81</v>
      </c>
      <c r="G214" s="99"/>
      <c r="H214" s="99" t="s">
        <v>872</v>
      </c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140"/>
    </row>
    <row r="215" spans="1:19" s="134" customFormat="1" ht="12.75">
      <c r="A215" s="60">
        <v>255</v>
      </c>
      <c r="B215" s="99" t="s">
        <v>871</v>
      </c>
      <c r="C215" s="99"/>
      <c r="D215" s="99"/>
      <c r="E215" s="190">
        <v>1999</v>
      </c>
      <c r="F215" s="205">
        <v>59422.81</v>
      </c>
      <c r="G215" s="99"/>
      <c r="H215" s="99" t="s">
        <v>872</v>
      </c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140"/>
    </row>
    <row r="216" spans="1:19" s="134" customFormat="1" ht="12.75">
      <c r="A216" s="60">
        <v>256</v>
      </c>
      <c r="B216" s="99" t="s">
        <v>873</v>
      </c>
      <c r="C216" s="99"/>
      <c r="D216" s="99"/>
      <c r="E216" s="190">
        <v>1999</v>
      </c>
      <c r="F216" s="205">
        <v>9615.31</v>
      </c>
      <c r="G216" s="99"/>
      <c r="H216" s="99" t="s">
        <v>874</v>
      </c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140"/>
    </row>
    <row r="217" spans="1:19" s="134" customFormat="1" ht="12.75">
      <c r="A217" s="60">
        <v>257</v>
      </c>
      <c r="B217" s="99" t="s">
        <v>875</v>
      </c>
      <c r="C217" s="99"/>
      <c r="D217" s="99"/>
      <c r="E217" s="190">
        <v>1999</v>
      </c>
      <c r="F217" s="205">
        <v>42500.43</v>
      </c>
      <c r="G217" s="99"/>
      <c r="H217" s="99" t="s">
        <v>872</v>
      </c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140"/>
    </row>
    <row r="218" spans="1:19" s="134" customFormat="1" ht="12.75">
      <c r="A218" s="60">
        <v>258</v>
      </c>
      <c r="B218" s="99" t="s">
        <v>876</v>
      </c>
      <c r="C218" s="99"/>
      <c r="D218" s="99"/>
      <c r="E218" s="190">
        <v>1999</v>
      </c>
      <c r="F218" s="205">
        <v>58398.25</v>
      </c>
      <c r="G218" s="99"/>
      <c r="H218" s="99" t="s">
        <v>874</v>
      </c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140"/>
    </row>
    <row r="219" spans="1:19" s="134" customFormat="1" ht="12.75">
      <c r="A219" s="60">
        <v>259</v>
      </c>
      <c r="B219" s="99" t="s">
        <v>631</v>
      </c>
      <c r="C219" s="99"/>
      <c r="D219" s="99"/>
      <c r="E219" s="190">
        <v>2008</v>
      </c>
      <c r="F219" s="205">
        <v>80100.75</v>
      </c>
      <c r="G219" s="99"/>
      <c r="H219" s="99" t="s">
        <v>877</v>
      </c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140"/>
    </row>
    <row r="220" spans="1:19" s="134" customFormat="1" ht="12.75">
      <c r="A220" s="60">
        <v>260</v>
      </c>
      <c r="B220" s="99" t="s">
        <v>878</v>
      </c>
      <c r="C220" s="99"/>
      <c r="D220" s="99"/>
      <c r="E220" s="190">
        <v>2008</v>
      </c>
      <c r="F220" s="205">
        <v>75560.23</v>
      </c>
      <c r="G220" s="99"/>
      <c r="H220" s="99" t="s">
        <v>874</v>
      </c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140"/>
    </row>
    <row r="221" spans="1:19" s="134" customFormat="1" ht="12.75">
      <c r="A221" s="60">
        <v>261</v>
      </c>
      <c r="B221" s="99" t="s">
        <v>879</v>
      </c>
      <c r="C221" s="99"/>
      <c r="D221" s="99"/>
      <c r="E221" s="190">
        <v>2008</v>
      </c>
      <c r="F221" s="205">
        <v>51423.95</v>
      </c>
      <c r="G221" s="99"/>
      <c r="H221" s="99" t="s">
        <v>880</v>
      </c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140"/>
    </row>
    <row r="222" spans="1:19" s="134" customFormat="1" ht="12.75">
      <c r="A222" s="60">
        <v>262</v>
      </c>
      <c r="B222" s="99" t="s">
        <v>879</v>
      </c>
      <c r="C222" s="99"/>
      <c r="D222" s="99"/>
      <c r="E222" s="190">
        <v>2008</v>
      </c>
      <c r="F222" s="205">
        <v>6273.9</v>
      </c>
      <c r="G222" s="99"/>
      <c r="H222" s="99" t="s">
        <v>649</v>
      </c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140"/>
    </row>
    <row r="223" spans="1:19" s="134" customFormat="1" ht="12.75">
      <c r="A223" s="60">
        <v>263</v>
      </c>
      <c r="B223" s="99" t="s">
        <v>879</v>
      </c>
      <c r="C223" s="99"/>
      <c r="D223" s="99"/>
      <c r="E223" s="190">
        <v>2008</v>
      </c>
      <c r="F223" s="205">
        <v>6273.9</v>
      </c>
      <c r="G223" s="99"/>
      <c r="H223" s="99" t="s">
        <v>687</v>
      </c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140"/>
    </row>
    <row r="224" spans="1:19" s="134" customFormat="1" ht="12.75">
      <c r="A224" s="60">
        <v>264</v>
      </c>
      <c r="B224" s="99" t="s">
        <v>881</v>
      </c>
      <c r="C224" s="99"/>
      <c r="D224" s="99"/>
      <c r="E224" s="190">
        <v>2007</v>
      </c>
      <c r="F224" s="205">
        <v>43925.77</v>
      </c>
      <c r="G224" s="99"/>
      <c r="H224" s="99" t="s">
        <v>882</v>
      </c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140"/>
    </row>
    <row r="225" spans="1:19" s="134" customFormat="1" ht="12.75">
      <c r="A225" s="60">
        <v>265</v>
      </c>
      <c r="B225" s="99" t="s">
        <v>883</v>
      </c>
      <c r="C225" s="99"/>
      <c r="D225" s="99"/>
      <c r="E225" s="190">
        <v>2008</v>
      </c>
      <c r="F225" s="205">
        <v>2395.8</v>
      </c>
      <c r="G225" s="99"/>
      <c r="H225" s="99" t="s">
        <v>661</v>
      </c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140"/>
    </row>
    <row r="226" spans="1:19" s="134" customFormat="1" ht="12.75">
      <c r="A226" s="60">
        <v>266</v>
      </c>
      <c r="B226" s="99" t="s">
        <v>884</v>
      </c>
      <c r="C226" s="99"/>
      <c r="D226" s="99"/>
      <c r="E226" s="190">
        <v>2008</v>
      </c>
      <c r="F226" s="205">
        <v>6177.8</v>
      </c>
      <c r="G226" s="99"/>
      <c r="H226" s="99" t="s">
        <v>661</v>
      </c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140"/>
    </row>
    <row r="227" spans="1:19" s="134" customFormat="1" ht="12.75">
      <c r="A227" s="60">
        <v>267</v>
      </c>
      <c r="B227" s="99" t="s">
        <v>885</v>
      </c>
      <c r="C227" s="99"/>
      <c r="D227" s="99"/>
      <c r="E227" s="190">
        <v>2008</v>
      </c>
      <c r="F227" s="205">
        <v>4863.2</v>
      </c>
      <c r="G227" s="99"/>
      <c r="H227" s="99" t="s">
        <v>805</v>
      </c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140"/>
    </row>
    <row r="228" spans="1:19" s="134" customFormat="1" ht="12.75">
      <c r="A228" s="60">
        <v>268</v>
      </c>
      <c r="B228" s="99" t="s">
        <v>886</v>
      </c>
      <c r="C228" s="99"/>
      <c r="D228" s="99"/>
      <c r="E228" s="190">
        <v>2008</v>
      </c>
      <c r="F228" s="205">
        <v>3722.2</v>
      </c>
      <c r="G228" s="99"/>
      <c r="H228" s="99" t="s">
        <v>805</v>
      </c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140"/>
    </row>
    <row r="229" spans="1:19" s="134" customFormat="1" ht="12.75">
      <c r="A229" s="60">
        <v>269</v>
      </c>
      <c r="B229" s="99" t="s">
        <v>887</v>
      </c>
      <c r="C229" s="99"/>
      <c r="D229" s="99"/>
      <c r="E229" s="190">
        <v>2008</v>
      </c>
      <c r="F229" s="205">
        <v>4791.4</v>
      </c>
      <c r="G229" s="99"/>
      <c r="H229" s="99" t="s">
        <v>888</v>
      </c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140"/>
    </row>
    <row r="230" spans="1:19" s="134" customFormat="1" ht="12.75">
      <c r="A230" s="60">
        <v>270</v>
      </c>
      <c r="B230" s="99" t="s">
        <v>889</v>
      </c>
      <c r="C230" s="99"/>
      <c r="D230" s="99"/>
      <c r="E230" s="190">
        <v>1999</v>
      </c>
      <c r="F230" s="205">
        <v>39341.99</v>
      </c>
      <c r="G230" s="99"/>
      <c r="H230" s="99" t="s">
        <v>874</v>
      </c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140"/>
    </row>
    <row r="231" spans="1:19" s="134" customFormat="1" ht="12.75">
      <c r="A231" s="60">
        <v>271</v>
      </c>
      <c r="B231" s="99" t="s">
        <v>765</v>
      </c>
      <c r="C231" s="99"/>
      <c r="D231" s="99"/>
      <c r="E231" s="190">
        <v>1999</v>
      </c>
      <c r="F231" s="205">
        <v>19062.15</v>
      </c>
      <c r="G231" s="99"/>
      <c r="H231" s="99" t="s">
        <v>890</v>
      </c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140"/>
    </row>
    <row r="232" spans="1:19" s="134" customFormat="1" ht="12.75">
      <c r="A232" s="60">
        <v>272</v>
      </c>
      <c r="B232" s="99" t="s">
        <v>891</v>
      </c>
      <c r="C232" s="99"/>
      <c r="D232" s="99"/>
      <c r="E232" s="190">
        <v>1999</v>
      </c>
      <c r="F232" s="205">
        <v>89728.32</v>
      </c>
      <c r="G232" s="99"/>
      <c r="H232" s="99" t="s">
        <v>874</v>
      </c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140"/>
    </row>
    <row r="233" spans="1:19" s="134" customFormat="1" ht="12.75">
      <c r="A233" s="60">
        <v>273</v>
      </c>
      <c r="B233" s="99" t="s">
        <v>887</v>
      </c>
      <c r="C233" s="99"/>
      <c r="D233" s="99"/>
      <c r="E233" s="190">
        <v>2008</v>
      </c>
      <c r="F233" s="205">
        <v>6168.8</v>
      </c>
      <c r="G233" s="99"/>
      <c r="H233" s="99" t="s">
        <v>659</v>
      </c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140"/>
    </row>
    <row r="234" spans="1:19" s="134" customFormat="1" ht="12.75">
      <c r="A234" s="60">
        <v>274</v>
      </c>
      <c r="B234" s="99" t="s">
        <v>892</v>
      </c>
      <c r="C234" s="99"/>
      <c r="D234" s="99"/>
      <c r="E234" s="190">
        <v>2008</v>
      </c>
      <c r="F234" s="205">
        <v>1159.4</v>
      </c>
      <c r="G234" s="99"/>
      <c r="H234" s="99" t="s">
        <v>659</v>
      </c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140"/>
    </row>
    <row r="235" spans="1:19" s="134" customFormat="1" ht="12.75">
      <c r="A235" s="60">
        <v>275</v>
      </c>
      <c r="B235" s="99" t="s">
        <v>893</v>
      </c>
      <c r="C235" s="99"/>
      <c r="D235" s="99"/>
      <c r="E235" s="190">
        <v>1999</v>
      </c>
      <c r="F235" s="205">
        <v>6144.71</v>
      </c>
      <c r="G235" s="99"/>
      <c r="H235" s="99" t="s">
        <v>855</v>
      </c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140"/>
    </row>
    <row r="236" spans="1:19" s="134" customFormat="1" ht="12.75">
      <c r="A236" s="60">
        <v>276</v>
      </c>
      <c r="B236" s="99" t="s">
        <v>894</v>
      </c>
      <c r="C236" s="99"/>
      <c r="D236" s="99"/>
      <c r="E236" s="190">
        <v>2000</v>
      </c>
      <c r="F236" s="205">
        <v>5000</v>
      </c>
      <c r="G236" s="99"/>
      <c r="H236" s="99" t="s">
        <v>556</v>
      </c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140"/>
    </row>
    <row r="237" spans="1:19" s="134" customFormat="1" ht="12.75">
      <c r="A237" s="60">
        <v>277</v>
      </c>
      <c r="B237" s="99" t="s">
        <v>895</v>
      </c>
      <c r="C237" s="99"/>
      <c r="D237" s="99"/>
      <c r="E237" s="190">
        <v>2008</v>
      </c>
      <c r="F237" s="205">
        <v>4800</v>
      </c>
      <c r="G237" s="99"/>
      <c r="H237" s="99" t="s">
        <v>661</v>
      </c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140"/>
    </row>
    <row r="238" spans="1:19" s="134" customFormat="1" ht="12.75">
      <c r="A238" s="60">
        <v>278</v>
      </c>
      <c r="B238" s="99" t="s">
        <v>896</v>
      </c>
      <c r="C238" s="99"/>
      <c r="D238" s="99"/>
      <c r="E238" s="190">
        <v>2008</v>
      </c>
      <c r="F238" s="205">
        <v>7700.01</v>
      </c>
      <c r="G238" s="99"/>
      <c r="H238" s="99" t="s">
        <v>897</v>
      </c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140"/>
    </row>
    <row r="239" spans="1:19" s="134" customFormat="1" ht="12.75">
      <c r="A239" s="60">
        <v>279</v>
      </c>
      <c r="B239" s="99" t="s">
        <v>898</v>
      </c>
      <c r="C239" s="99"/>
      <c r="D239" s="99"/>
      <c r="E239" s="190">
        <v>2008</v>
      </c>
      <c r="F239" s="205">
        <v>3862.02</v>
      </c>
      <c r="G239" s="99"/>
      <c r="H239" s="99" t="s">
        <v>796</v>
      </c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140"/>
    </row>
    <row r="240" spans="1:19" s="134" customFormat="1" ht="12.75">
      <c r="A240" s="60">
        <v>280</v>
      </c>
      <c r="B240" s="99" t="s">
        <v>898</v>
      </c>
      <c r="C240" s="99"/>
      <c r="D240" s="99"/>
      <c r="E240" s="190">
        <v>2008</v>
      </c>
      <c r="F240" s="205">
        <v>8625.24</v>
      </c>
      <c r="G240" s="99"/>
      <c r="H240" s="99" t="s">
        <v>899</v>
      </c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140"/>
    </row>
    <row r="241" spans="1:19" s="134" customFormat="1" ht="12.75">
      <c r="A241" s="60">
        <v>281</v>
      </c>
      <c r="B241" s="99" t="s">
        <v>900</v>
      </c>
      <c r="C241" s="99"/>
      <c r="D241" s="99"/>
      <c r="E241" s="190">
        <v>2008</v>
      </c>
      <c r="F241" s="205">
        <v>9689</v>
      </c>
      <c r="G241" s="99"/>
      <c r="H241" s="99" t="s">
        <v>901</v>
      </c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140"/>
    </row>
    <row r="242" spans="1:19" s="134" customFormat="1" ht="12.75">
      <c r="A242" s="60">
        <v>282</v>
      </c>
      <c r="B242" s="99" t="s">
        <v>902</v>
      </c>
      <c r="C242" s="99"/>
      <c r="D242" s="99"/>
      <c r="E242" s="190">
        <v>2008</v>
      </c>
      <c r="F242" s="205">
        <v>6955.15</v>
      </c>
      <c r="G242" s="99"/>
      <c r="H242" s="99" t="s">
        <v>661</v>
      </c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140"/>
    </row>
    <row r="243" spans="1:19" s="134" customFormat="1" ht="12.75">
      <c r="A243" s="60">
        <v>283</v>
      </c>
      <c r="B243" s="99" t="s">
        <v>900</v>
      </c>
      <c r="C243" s="99"/>
      <c r="D243" s="99"/>
      <c r="E243" s="190">
        <v>2008</v>
      </c>
      <c r="F243" s="205">
        <v>4633.9</v>
      </c>
      <c r="G243" s="99"/>
      <c r="H243" s="99" t="s">
        <v>888</v>
      </c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140"/>
    </row>
    <row r="244" spans="1:19" s="134" customFormat="1" ht="12.75">
      <c r="A244" s="60">
        <v>284</v>
      </c>
      <c r="B244" s="99" t="s">
        <v>903</v>
      </c>
      <c r="C244" s="99"/>
      <c r="D244" s="99"/>
      <c r="E244" s="190">
        <v>1999</v>
      </c>
      <c r="F244" s="205">
        <v>8236.16</v>
      </c>
      <c r="G244" s="99"/>
      <c r="H244" s="99" t="s">
        <v>649</v>
      </c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140"/>
    </row>
    <row r="245" spans="1:19" s="134" customFormat="1" ht="12.75">
      <c r="A245" s="60">
        <v>285</v>
      </c>
      <c r="B245" s="99" t="s">
        <v>903</v>
      </c>
      <c r="C245" s="99"/>
      <c r="D245" s="99"/>
      <c r="E245" s="190">
        <v>1999</v>
      </c>
      <c r="F245" s="205">
        <v>8236.16</v>
      </c>
      <c r="G245" s="99"/>
      <c r="H245" s="99" t="s">
        <v>904</v>
      </c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140"/>
    </row>
    <row r="246" spans="1:19" s="134" customFormat="1" ht="12.75">
      <c r="A246" s="60">
        <v>286</v>
      </c>
      <c r="B246" s="99" t="s">
        <v>903</v>
      </c>
      <c r="C246" s="99"/>
      <c r="D246" s="99"/>
      <c r="E246" s="190">
        <v>1999</v>
      </c>
      <c r="F246" s="205">
        <v>8236.16</v>
      </c>
      <c r="G246" s="99"/>
      <c r="H246" s="99" t="s">
        <v>904</v>
      </c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140"/>
    </row>
    <row r="247" spans="1:19" s="134" customFormat="1" ht="12.75">
      <c r="A247" s="60">
        <v>287</v>
      </c>
      <c r="B247" s="99" t="s">
        <v>905</v>
      </c>
      <c r="C247" s="99"/>
      <c r="D247" s="99"/>
      <c r="E247" s="190">
        <v>1998</v>
      </c>
      <c r="F247" s="205">
        <v>3234.59</v>
      </c>
      <c r="G247" s="99"/>
      <c r="H247" s="99" t="s">
        <v>554</v>
      </c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140"/>
    </row>
    <row r="248" spans="1:19" s="134" customFormat="1" ht="12.75">
      <c r="A248" s="60">
        <v>288</v>
      </c>
      <c r="B248" s="99" t="s">
        <v>906</v>
      </c>
      <c r="C248" s="99"/>
      <c r="D248" s="99"/>
      <c r="E248" s="190">
        <v>1998</v>
      </c>
      <c r="F248" s="205">
        <v>102547</v>
      </c>
      <c r="G248" s="99"/>
      <c r="H248" s="99" t="s">
        <v>649</v>
      </c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140"/>
    </row>
    <row r="249" spans="1:19" s="134" customFormat="1" ht="12.75">
      <c r="A249" s="60">
        <v>289</v>
      </c>
      <c r="B249" s="99" t="s">
        <v>907</v>
      </c>
      <c r="C249" s="99"/>
      <c r="D249" s="99"/>
      <c r="E249" s="190">
        <v>1999</v>
      </c>
      <c r="F249" s="205">
        <v>14215.82</v>
      </c>
      <c r="G249" s="99"/>
      <c r="H249" s="99" t="s">
        <v>654</v>
      </c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140"/>
    </row>
    <row r="250" spans="1:19" s="134" customFormat="1" ht="12.75">
      <c r="A250" s="60">
        <v>290</v>
      </c>
      <c r="B250" s="99" t="s">
        <v>908</v>
      </c>
      <c r="C250" s="99"/>
      <c r="D250" s="99"/>
      <c r="E250" s="190">
        <v>2003</v>
      </c>
      <c r="F250" s="205">
        <v>143577</v>
      </c>
      <c r="G250" s="99"/>
      <c r="H250" s="99" t="s">
        <v>909</v>
      </c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140"/>
    </row>
    <row r="251" spans="1:19" s="134" customFormat="1" ht="12.75">
      <c r="A251" s="60">
        <v>291</v>
      </c>
      <c r="B251" s="99" t="s">
        <v>910</v>
      </c>
      <c r="C251" s="99"/>
      <c r="D251" s="99"/>
      <c r="E251" s="190">
        <v>1999</v>
      </c>
      <c r="F251" s="205">
        <v>309.56</v>
      </c>
      <c r="G251" s="99"/>
      <c r="H251" s="99" t="s">
        <v>633</v>
      </c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140"/>
    </row>
    <row r="252" spans="1:19" s="134" customFormat="1" ht="12.75">
      <c r="A252" s="60">
        <v>292</v>
      </c>
      <c r="B252" s="99" t="s">
        <v>910</v>
      </c>
      <c r="C252" s="99"/>
      <c r="D252" s="99"/>
      <c r="E252" s="190">
        <v>1999</v>
      </c>
      <c r="F252" s="205">
        <v>309.56</v>
      </c>
      <c r="G252" s="99"/>
      <c r="H252" s="99" t="s">
        <v>911</v>
      </c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140"/>
    </row>
    <row r="253" spans="1:19" s="134" customFormat="1" ht="12.75">
      <c r="A253" s="60">
        <v>293</v>
      </c>
      <c r="B253" s="99" t="s">
        <v>912</v>
      </c>
      <c r="C253" s="99"/>
      <c r="D253" s="99"/>
      <c r="E253" s="190">
        <v>1999</v>
      </c>
      <c r="F253" s="205">
        <v>2815</v>
      </c>
      <c r="G253" s="99"/>
      <c r="H253" s="99" t="s">
        <v>855</v>
      </c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140"/>
    </row>
    <row r="254" spans="1:19" s="134" customFormat="1" ht="12.75">
      <c r="A254" s="60">
        <v>294</v>
      </c>
      <c r="B254" s="99" t="s">
        <v>913</v>
      </c>
      <c r="C254" s="99"/>
      <c r="D254" s="99"/>
      <c r="E254" s="190">
        <v>1999</v>
      </c>
      <c r="F254" s="205">
        <v>159</v>
      </c>
      <c r="G254" s="99"/>
      <c r="H254" s="99" t="s">
        <v>635</v>
      </c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140"/>
    </row>
    <row r="255" spans="1:19" s="134" customFormat="1" ht="12.75">
      <c r="A255" s="60">
        <v>295</v>
      </c>
      <c r="B255" s="99" t="s">
        <v>914</v>
      </c>
      <c r="C255" s="99"/>
      <c r="D255" s="99"/>
      <c r="E255" s="190">
        <v>1999</v>
      </c>
      <c r="F255" s="205">
        <v>2567.42</v>
      </c>
      <c r="G255" s="99"/>
      <c r="H255" s="99" t="s">
        <v>634</v>
      </c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140"/>
    </row>
    <row r="256" spans="1:19" s="134" customFormat="1" ht="12.75">
      <c r="A256" s="60">
        <v>296</v>
      </c>
      <c r="B256" s="99" t="s">
        <v>915</v>
      </c>
      <c r="C256" s="99"/>
      <c r="D256" s="99"/>
      <c r="E256" s="190">
        <v>1999</v>
      </c>
      <c r="F256" s="205">
        <v>11098.37</v>
      </c>
      <c r="G256" s="99"/>
      <c r="H256" s="99" t="s">
        <v>729</v>
      </c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140"/>
    </row>
    <row r="257" spans="1:19" s="134" customFormat="1" ht="12.75">
      <c r="A257" s="60">
        <v>297</v>
      </c>
      <c r="B257" s="99" t="s">
        <v>916</v>
      </c>
      <c r="C257" s="99"/>
      <c r="D257" s="99"/>
      <c r="E257" s="190">
        <v>1998</v>
      </c>
      <c r="F257" s="205">
        <v>78625</v>
      </c>
      <c r="G257" s="99"/>
      <c r="H257" s="229" t="s">
        <v>635</v>
      </c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140"/>
    </row>
    <row r="258" spans="1:19" s="134" customFormat="1" ht="12.75">
      <c r="A258" s="60">
        <v>298</v>
      </c>
      <c r="B258" s="99" t="s">
        <v>917</v>
      </c>
      <c r="C258" s="99"/>
      <c r="D258" s="99"/>
      <c r="E258" s="190">
        <v>1999</v>
      </c>
      <c r="F258" s="205">
        <v>6765.06</v>
      </c>
      <c r="G258" s="99"/>
      <c r="H258" s="99" t="s">
        <v>729</v>
      </c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140"/>
    </row>
    <row r="259" spans="1:19" s="134" customFormat="1" ht="12.75">
      <c r="A259" s="60">
        <v>299</v>
      </c>
      <c r="B259" s="99" t="s">
        <v>918</v>
      </c>
      <c r="C259" s="99"/>
      <c r="D259" s="99"/>
      <c r="E259" s="190">
        <v>1999</v>
      </c>
      <c r="F259" s="205">
        <v>3226</v>
      </c>
      <c r="G259" s="99"/>
      <c r="H259" s="99" t="s">
        <v>634</v>
      </c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140"/>
    </row>
    <row r="260" spans="1:19" s="134" customFormat="1" ht="12.75">
      <c r="A260" s="60">
        <v>300</v>
      </c>
      <c r="B260" s="99" t="s">
        <v>918</v>
      </c>
      <c r="C260" s="99"/>
      <c r="D260" s="99"/>
      <c r="E260" s="190">
        <v>1999</v>
      </c>
      <c r="F260" s="205">
        <v>2965.85</v>
      </c>
      <c r="G260" s="99"/>
      <c r="H260" s="99" t="s">
        <v>634</v>
      </c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140"/>
    </row>
    <row r="261" spans="1:19" s="134" customFormat="1" ht="12.75">
      <c r="A261" s="60">
        <v>301</v>
      </c>
      <c r="B261" s="99" t="s">
        <v>918</v>
      </c>
      <c r="C261" s="99"/>
      <c r="D261" s="99"/>
      <c r="E261" s="190">
        <v>1999</v>
      </c>
      <c r="F261" s="205">
        <v>3451.82</v>
      </c>
      <c r="G261" s="99"/>
      <c r="H261" s="99" t="s">
        <v>633</v>
      </c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140"/>
    </row>
    <row r="262" spans="1:19" s="134" customFormat="1" ht="12.75">
      <c r="A262" s="60">
        <v>302</v>
      </c>
      <c r="B262" s="99" t="s">
        <v>918</v>
      </c>
      <c r="C262" s="99"/>
      <c r="D262" s="99"/>
      <c r="E262" s="190">
        <v>1999</v>
      </c>
      <c r="F262" s="205">
        <v>2373.26</v>
      </c>
      <c r="G262" s="99"/>
      <c r="H262" s="99" t="s">
        <v>633</v>
      </c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140"/>
    </row>
    <row r="263" spans="1:19" s="134" customFormat="1" ht="12.75">
      <c r="A263" s="60">
        <v>303</v>
      </c>
      <c r="B263" s="99" t="s">
        <v>919</v>
      </c>
      <c r="C263" s="99"/>
      <c r="D263" s="99"/>
      <c r="E263" s="190">
        <v>2000</v>
      </c>
      <c r="F263" s="205">
        <v>155687</v>
      </c>
      <c r="G263" s="99"/>
      <c r="H263" s="99" t="s">
        <v>710</v>
      </c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140"/>
    </row>
    <row r="264" spans="1:19" s="134" customFormat="1" ht="12.75">
      <c r="A264" s="60">
        <v>304</v>
      </c>
      <c r="B264" s="99" t="s">
        <v>920</v>
      </c>
      <c r="C264" s="99"/>
      <c r="D264" s="99"/>
      <c r="E264" s="190">
        <v>2001</v>
      </c>
      <c r="F264" s="205">
        <v>157514</v>
      </c>
      <c r="G264" s="99"/>
      <c r="H264" s="99" t="s">
        <v>634</v>
      </c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140"/>
    </row>
    <row r="265" spans="1:19" s="134" customFormat="1" ht="12.75">
      <c r="A265" s="60">
        <v>305</v>
      </c>
      <c r="B265" s="99" t="s">
        <v>921</v>
      </c>
      <c r="C265" s="99"/>
      <c r="D265" s="99"/>
      <c r="E265" s="190">
        <v>1999</v>
      </c>
      <c r="F265" s="205">
        <v>6367</v>
      </c>
      <c r="G265" s="99"/>
      <c r="H265" s="99" t="s">
        <v>729</v>
      </c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140"/>
    </row>
    <row r="266" spans="1:19" s="134" customFormat="1" ht="12.75">
      <c r="A266" s="60">
        <v>306</v>
      </c>
      <c r="B266" s="99" t="s">
        <v>922</v>
      </c>
      <c r="C266" s="99"/>
      <c r="D266" s="99"/>
      <c r="E266" s="190">
        <v>2001</v>
      </c>
      <c r="F266" s="205">
        <v>5856</v>
      </c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140"/>
    </row>
    <row r="267" spans="1:19" s="134" customFormat="1" ht="12.75">
      <c r="A267" s="60">
        <v>307</v>
      </c>
      <c r="B267" s="99" t="s">
        <v>923</v>
      </c>
      <c r="C267" s="99"/>
      <c r="D267" s="99"/>
      <c r="E267" s="190">
        <v>2007</v>
      </c>
      <c r="F267" s="205">
        <v>3187.5</v>
      </c>
      <c r="G267" s="99"/>
      <c r="H267" s="99" t="s">
        <v>659</v>
      </c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140"/>
    </row>
    <row r="268" spans="1:19" s="134" customFormat="1" ht="12.75">
      <c r="A268" s="60">
        <v>308</v>
      </c>
      <c r="B268" s="99" t="s">
        <v>923</v>
      </c>
      <c r="C268" s="99"/>
      <c r="D268" s="99"/>
      <c r="E268" s="190">
        <v>2007</v>
      </c>
      <c r="F268" s="205">
        <v>3568.5</v>
      </c>
      <c r="G268" s="99"/>
      <c r="H268" s="99" t="s">
        <v>554</v>
      </c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140"/>
    </row>
    <row r="269" spans="1:19" s="134" customFormat="1" ht="12.75">
      <c r="A269" s="60">
        <v>309</v>
      </c>
      <c r="B269" s="99" t="s">
        <v>914</v>
      </c>
      <c r="C269" s="99"/>
      <c r="D269" s="99"/>
      <c r="E269" s="190">
        <v>1999</v>
      </c>
      <c r="F269" s="99">
        <v>3747.48</v>
      </c>
      <c r="G269" s="99"/>
      <c r="H269" s="99" t="s">
        <v>633</v>
      </c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140"/>
    </row>
    <row r="270" spans="1:19" s="134" customFormat="1" ht="12.75">
      <c r="A270" s="60">
        <v>310</v>
      </c>
      <c r="B270" s="99" t="s">
        <v>924</v>
      </c>
      <c r="C270" s="99"/>
      <c r="D270" s="99"/>
      <c r="E270" s="190">
        <v>1999</v>
      </c>
      <c r="F270" s="205">
        <v>588.5</v>
      </c>
      <c r="G270" s="99"/>
      <c r="H270" s="99" t="s">
        <v>633</v>
      </c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140"/>
    </row>
    <row r="271" spans="1:19" s="134" customFormat="1" ht="12.75">
      <c r="A271" s="60">
        <v>311</v>
      </c>
      <c r="B271" s="99" t="s">
        <v>924</v>
      </c>
      <c r="C271" s="99"/>
      <c r="D271" s="99"/>
      <c r="E271" s="190">
        <v>1999</v>
      </c>
      <c r="F271" s="205">
        <v>588.5</v>
      </c>
      <c r="G271" s="99"/>
      <c r="H271" s="99" t="s">
        <v>633</v>
      </c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140"/>
    </row>
    <row r="272" spans="1:19" s="134" customFormat="1" ht="12.75">
      <c r="A272" s="60">
        <v>312</v>
      </c>
      <c r="B272" s="99" t="s">
        <v>924</v>
      </c>
      <c r="C272" s="99"/>
      <c r="D272" s="99"/>
      <c r="E272" s="190">
        <v>1999</v>
      </c>
      <c r="F272" s="205">
        <v>588.5</v>
      </c>
      <c r="G272" s="99"/>
      <c r="H272" s="99" t="s">
        <v>633</v>
      </c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140"/>
    </row>
    <row r="273" spans="1:19" s="134" customFormat="1" ht="12.75">
      <c r="A273" s="60">
        <v>313</v>
      </c>
      <c r="B273" s="99" t="s">
        <v>924</v>
      </c>
      <c r="C273" s="99"/>
      <c r="D273" s="99"/>
      <c r="E273" s="190">
        <v>1999</v>
      </c>
      <c r="F273" s="205">
        <v>588.5</v>
      </c>
      <c r="G273" s="99"/>
      <c r="H273" s="99" t="s">
        <v>633</v>
      </c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140"/>
    </row>
    <row r="274" spans="1:19" s="134" customFormat="1" ht="12.75">
      <c r="A274" s="60">
        <v>314</v>
      </c>
      <c r="B274" s="99" t="s">
        <v>924</v>
      </c>
      <c r="C274" s="99"/>
      <c r="D274" s="99"/>
      <c r="E274" s="190">
        <v>1999</v>
      </c>
      <c r="F274" s="205">
        <v>695.5</v>
      </c>
      <c r="G274" s="99"/>
      <c r="H274" s="99" t="s">
        <v>633</v>
      </c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140"/>
    </row>
    <row r="275" spans="1:19" s="134" customFormat="1" ht="12.75">
      <c r="A275" s="60">
        <v>315</v>
      </c>
      <c r="B275" s="99" t="s">
        <v>924</v>
      </c>
      <c r="C275" s="99"/>
      <c r="D275" s="99"/>
      <c r="E275" s="190">
        <v>1999</v>
      </c>
      <c r="F275" s="205">
        <v>695.5</v>
      </c>
      <c r="G275" s="99"/>
      <c r="H275" s="99" t="s">
        <v>633</v>
      </c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140"/>
    </row>
    <row r="276" spans="1:19" s="134" customFormat="1" ht="12.75">
      <c r="A276" s="60">
        <v>316</v>
      </c>
      <c r="B276" s="99" t="s">
        <v>924</v>
      </c>
      <c r="C276" s="99"/>
      <c r="D276" s="99"/>
      <c r="E276" s="190">
        <v>1999</v>
      </c>
      <c r="F276" s="205">
        <v>695.5</v>
      </c>
      <c r="G276" s="99"/>
      <c r="H276" s="99" t="s">
        <v>633</v>
      </c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140"/>
    </row>
    <row r="277" spans="1:19" s="134" customFormat="1" ht="12.75">
      <c r="A277" s="60">
        <v>317</v>
      </c>
      <c r="B277" s="99" t="s">
        <v>924</v>
      </c>
      <c r="C277" s="99"/>
      <c r="D277" s="99"/>
      <c r="E277" s="190">
        <v>1999</v>
      </c>
      <c r="F277" s="205">
        <v>695.5</v>
      </c>
      <c r="G277" s="99"/>
      <c r="H277" s="99" t="s">
        <v>911</v>
      </c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140"/>
    </row>
    <row r="278" spans="1:19" s="134" customFormat="1" ht="12.75">
      <c r="A278" s="60">
        <v>318</v>
      </c>
      <c r="B278" s="99" t="s">
        <v>925</v>
      </c>
      <c r="C278" s="99"/>
      <c r="D278" s="99"/>
      <c r="E278" s="190">
        <v>1999</v>
      </c>
      <c r="F278" s="205">
        <v>4806.24</v>
      </c>
      <c r="G278" s="99"/>
      <c r="H278" s="99" t="s">
        <v>633</v>
      </c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140"/>
    </row>
    <row r="279" spans="1:19" s="134" customFormat="1" ht="12.75">
      <c r="A279" s="60">
        <v>319</v>
      </c>
      <c r="B279" s="99" t="s">
        <v>926</v>
      </c>
      <c r="C279" s="99"/>
      <c r="D279" s="99"/>
      <c r="E279" s="190">
        <v>1999</v>
      </c>
      <c r="F279" s="205">
        <v>137681.68</v>
      </c>
      <c r="G279" s="99"/>
      <c r="H279" s="99" t="s">
        <v>633</v>
      </c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140"/>
    </row>
    <row r="280" spans="1:19" s="134" customFormat="1" ht="12.75">
      <c r="A280" s="60">
        <v>320</v>
      </c>
      <c r="B280" s="99" t="s">
        <v>927</v>
      </c>
      <c r="C280" s="99"/>
      <c r="D280" s="99"/>
      <c r="E280" s="190">
        <v>2009</v>
      </c>
      <c r="F280" s="205">
        <v>63312.03</v>
      </c>
      <c r="G280" s="99"/>
      <c r="H280" s="99" t="s">
        <v>759</v>
      </c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140"/>
    </row>
    <row r="281" spans="1:19" s="134" customFormat="1" ht="12.75">
      <c r="A281" s="60">
        <v>321</v>
      </c>
      <c r="B281" s="99" t="s">
        <v>927</v>
      </c>
      <c r="C281" s="99"/>
      <c r="D281" s="99"/>
      <c r="E281" s="190">
        <v>2009</v>
      </c>
      <c r="F281" s="205">
        <v>75518.13</v>
      </c>
      <c r="G281" s="99"/>
      <c r="H281" s="99" t="s">
        <v>928</v>
      </c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140"/>
    </row>
    <row r="282" spans="1:19" s="134" customFormat="1" ht="12.75">
      <c r="A282" s="60">
        <v>322</v>
      </c>
      <c r="B282" s="99" t="s">
        <v>927</v>
      </c>
      <c r="C282" s="99"/>
      <c r="D282" s="99"/>
      <c r="E282" s="190">
        <v>2009</v>
      </c>
      <c r="F282" s="205">
        <v>43894.02</v>
      </c>
      <c r="G282" s="99"/>
      <c r="H282" s="99" t="s">
        <v>557</v>
      </c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140"/>
    </row>
    <row r="283" spans="1:19" s="134" customFormat="1" ht="12.75">
      <c r="A283" s="60">
        <v>323</v>
      </c>
      <c r="B283" s="99" t="s">
        <v>929</v>
      </c>
      <c r="C283" s="99"/>
      <c r="D283" s="99"/>
      <c r="E283" s="190">
        <v>2010</v>
      </c>
      <c r="F283" s="205">
        <v>16510930.62</v>
      </c>
      <c r="G283" s="99"/>
      <c r="H283" s="99" t="s">
        <v>930</v>
      </c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140"/>
    </row>
    <row r="284" spans="1:19" s="134" customFormat="1" ht="12.75">
      <c r="A284" s="60">
        <v>325</v>
      </c>
      <c r="B284" s="99" t="s">
        <v>697</v>
      </c>
      <c r="C284" s="99"/>
      <c r="D284" s="99"/>
      <c r="E284" s="190">
        <v>2010</v>
      </c>
      <c r="F284" s="205">
        <v>44731.36</v>
      </c>
      <c r="G284" s="99"/>
      <c r="H284" s="99" t="s">
        <v>931</v>
      </c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140"/>
    </row>
    <row r="285" spans="1:19" s="134" customFormat="1" ht="12.75">
      <c r="A285" s="60">
        <v>326</v>
      </c>
      <c r="B285" s="99" t="s">
        <v>739</v>
      </c>
      <c r="C285" s="99"/>
      <c r="D285" s="99"/>
      <c r="E285" s="190">
        <v>2010</v>
      </c>
      <c r="F285" s="205">
        <v>18326.97</v>
      </c>
      <c r="G285" s="99"/>
      <c r="H285" s="99" t="s">
        <v>931</v>
      </c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140"/>
    </row>
    <row r="286" spans="1:19" s="134" customFormat="1" ht="12.75">
      <c r="A286" s="60">
        <v>327</v>
      </c>
      <c r="B286" s="99" t="s">
        <v>697</v>
      </c>
      <c r="C286" s="99"/>
      <c r="D286" s="99"/>
      <c r="E286" s="190">
        <v>2010</v>
      </c>
      <c r="F286" s="205">
        <v>667306.83</v>
      </c>
      <c r="G286" s="99"/>
      <c r="H286" s="99" t="s">
        <v>932</v>
      </c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140"/>
    </row>
    <row r="287" spans="1:19" s="134" customFormat="1" ht="12.75">
      <c r="A287" s="60">
        <v>328</v>
      </c>
      <c r="B287" s="99" t="s">
        <v>933</v>
      </c>
      <c r="C287" s="99"/>
      <c r="D287" s="99"/>
      <c r="E287" s="190">
        <v>2010</v>
      </c>
      <c r="F287" s="205">
        <v>140883.26</v>
      </c>
      <c r="G287" s="99"/>
      <c r="H287" s="99" t="s">
        <v>932</v>
      </c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140"/>
    </row>
    <row r="288" spans="1:19" s="134" customFormat="1" ht="12.75">
      <c r="A288" s="60">
        <v>329</v>
      </c>
      <c r="B288" s="99" t="s">
        <v>934</v>
      </c>
      <c r="C288" s="99"/>
      <c r="D288" s="99"/>
      <c r="E288" s="190">
        <v>2010</v>
      </c>
      <c r="F288" s="205">
        <v>108139.13</v>
      </c>
      <c r="G288" s="99"/>
      <c r="H288" s="99" t="s">
        <v>932</v>
      </c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140"/>
    </row>
    <row r="289" spans="1:19" s="134" customFormat="1" ht="12.75">
      <c r="A289" s="60"/>
      <c r="B289" s="99" t="s">
        <v>879</v>
      </c>
      <c r="C289" s="99"/>
      <c r="D289" s="99"/>
      <c r="E289" s="190">
        <v>2010</v>
      </c>
      <c r="F289" s="205">
        <v>12559.66</v>
      </c>
      <c r="G289" s="99"/>
      <c r="H289" s="99" t="s">
        <v>659</v>
      </c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140"/>
    </row>
    <row r="290" spans="1:19" s="134" customFormat="1" ht="12.75">
      <c r="A290" s="60"/>
      <c r="B290" s="99" t="s">
        <v>879</v>
      </c>
      <c r="C290" s="99"/>
      <c r="D290" s="99"/>
      <c r="E290" s="190">
        <v>2010</v>
      </c>
      <c r="F290" s="205">
        <v>13401.47</v>
      </c>
      <c r="G290" s="99"/>
      <c r="H290" s="99" t="s">
        <v>670</v>
      </c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140"/>
    </row>
    <row r="291" spans="1:19" s="134" customFormat="1" ht="12.75">
      <c r="A291" s="60"/>
      <c r="B291" s="99" t="s">
        <v>879</v>
      </c>
      <c r="C291" s="99"/>
      <c r="D291" s="99"/>
      <c r="E291" s="190">
        <v>2010</v>
      </c>
      <c r="F291" s="205">
        <v>18328.3</v>
      </c>
      <c r="G291" s="99"/>
      <c r="H291" s="99" t="s">
        <v>935</v>
      </c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140"/>
    </row>
    <row r="292" spans="1:19" s="134" customFormat="1" ht="12.75">
      <c r="A292" s="60"/>
      <c r="B292" s="99" t="s">
        <v>681</v>
      </c>
      <c r="C292" s="99"/>
      <c r="D292" s="99"/>
      <c r="E292" s="190"/>
      <c r="F292" s="205">
        <v>33004</v>
      </c>
      <c r="G292" s="99"/>
      <c r="H292" s="99" t="s">
        <v>1001</v>
      </c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140"/>
    </row>
    <row r="293" spans="1:19" ht="12.75">
      <c r="A293" s="263" t="s">
        <v>12</v>
      </c>
      <c r="B293" s="263"/>
      <c r="C293" s="263"/>
      <c r="D293" s="263"/>
      <c r="E293" s="263"/>
      <c r="F293" s="27">
        <f>SUM(F4:F292)</f>
        <v>39336686.759999976</v>
      </c>
      <c r="G293" s="204"/>
      <c r="H293" s="20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37"/>
    </row>
    <row r="294" spans="1:19" ht="16.5" thickBot="1">
      <c r="A294" s="260" t="s">
        <v>124</v>
      </c>
      <c r="B294" s="261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2"/>
    </row>
    <row r="295" spans="1:19" ht="30" customHeight="1">
      <c r="A295" s="254" t="s">
        <v>1</v>
      </c>
      <c r="B295" s="243" t="s">
        <v>75</v>
      </c>
      <c r="C295" s="243" t="s">
        <v>77</v>
      </c>
      <c r="D295" s="249" t="s">
        <v>81</v>
      </c>
      <c r="E295" s="243" t="s">
        <v>2</v>
      </c>
      <c r="F295" s="243" t="s">
        <v>3</v>
      </c>
      <c r="G295" s="243" t="s">
        <v>4</v>
      </c>
      <c r="H295" s="243" t="s">
        <v>5</v>
      </c>
      <c r="I295" s="243" t="s">
        <v>85</v>
      </c>
      <c r="J295" s="249" t="s">
        <v>84</v>
      </c>
      <c r="K295" s="249" t="s">
        <v>82</v>
      </c>
      <c r="L295" s="243" t="s">
        <v>6</v>
      </c>
      <c r="M295" s="243" t="s">
        <v>78</v>
      </c>
      <c r="N295" s="249" t="s">
        <v>79</v>
      </c>
      <c r="O295" s="249" t="s">
        <v>80</v>
      </c>
      <c r="P295" s="243" t="s">
        <v>7</v>
      </c>
      <c r="Q295" s="243"/>
      <c r="R295" s="243"/>
      <c r="S295" s="244" t="s">
        <v>8</v>
      </c>
    </row>
    <row r="296" spans="1:19" ht="44.25" customHeight="1" thickBot="1">
      <c r="A296" s="255"/>
      <c r="B296" s="251"/>
      <c r="C296" s="251"/>
      <c r="D296" s="250"/>
      <c r="E296" s="251"/>
      <c r="F296" s="251"/>
      <c r="G296" s="251"/>
      <c r="H296" s="251"/>
      <c r="I296" s="251"/>
      <c r="J296" s="250"/>
      <c r="K296" s="250"/>
      <c r="L296" s="251"/>
      <c r="M296" s="251"/>
      <c r="N296" s="250"/>
      <c r="O296" s="250"/>
      <c r="P296" s="7" t="s">
        <v>9</v>
      </c>
      <c r="Q296" s="7" t="s">
        <v>10</v>
      </c>
      <c r="R296" s="7" t="s">
        <v>11</v>
      </c>
      <c r="S296" s="245"/>
    </row>
    <row r="297" spans="1:19" ht="12.75">
      <c r="A297" s="171">
        <v>1</v>
      </c>
      <c r="B297" s="169" t="s">
        <v>622</v>
      </c>
      <c r="C297" s="169"/>
      <c r="D297" s="169"/>
      <c r="E297" s="232">
        <v>1999</v>
      </c>
      <c r="F297" s="195">
        <v>3905539.71</v>
      </c>
      <c r="G297" s="169" t="s">
        <v>623</v>
      </c>
      <c r="H297" s="169" t="s">
        <v>624</v>
      </c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137"/>
    </row>
    <row r="298" spans="1:19" ht="12.75">
      <c r="A298" s="171">
        <v>2</v>
      </c>
      <c r="B298" s="196" t="s">
        <v>625</v>
      </c>
      <c r="C298" s="169"/>
      <c r="D298" s="169"/>
      <c r="E298" s="232">
        <v>1967</v>
      </c>
      <c r="F298" s="195">
        <v>75134.74</v>
      </c>
      <c r="G298" s="169" t="s">
        <v>626</v>
      </c>
      <c r="H298" s="169" t="s">
        <v>626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137"/>
    </row>
    <row r="299" spans="1:19" ht="12.75">
      <c r="A299" s="171">
        <v>3</v>
      </c>
      <c r="B299" s="169" t="s">
        <v>627</v>
      </c>
      <c r="C299" s="169"/>
      <c r="D299" s="169"/>
      <c r="E299" s="232">
        <v>1985</v>
      </c>
      <c r="F299" s="195">
        <v>3050.84</v>
      </c>
      <c r="G299" s="169" t="s">
        <v>628</v>
      </c>
      <c r="H299" s="169" t="s">
        <v>626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37"/>
    </row>
    <row r="300" spans="1:19" ht="12.75">
      <c r="A300" s="171">
        <v>4</v>
      </c>
      <c r="B300" s="169" t="s">
        <v>629</v>
      </c>
      <c r="C300" s="169"/>
      <c r="D300" s="169"/>
      <c r="E300" s="232">
        <v>1986</v>
      </c>
      <c r="F300" s="195">
        <v>17700.69</v>
      </c>
      <c r="G300" s="169" t="s">
        <v>626</v>
      </c>
      <c r="H300" s="169" t="s">
        <v>626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137"/>
    </row>
    <row r="301" spans="1:19" ht="12.75">
      <c r="A301" s="171">
        <v>5</v>
      </c>
      <c r="B301" s="169" t="s">
        <v>630</v>
      </c>
      <c r="C301" s="169"/>
      <c r="D301" s="169"/>
      <c r="E301" s="232">
        <v>1995</v>
      </c>
      <c r="F301" s="195">
        <v>2400</v>
      </c>
      <c r="G301" s="169" t="s">
        <v>623</v>
      </c>
      <c r="H301" s="169" t="s">
        <v>626</v>
      </c>
      <c r="I301" s="25"/>
      <c r="J301" s="25"/>
      <c r="K301" s="25"/>
      <c r="L301" s="25"/>
      <c r="M301" s="25"/>
      <c r="N301" s="25"/>
      <c r="O301" s="25"/>
      <c r="P301" s="25"/>
      <c r="Q301" s="25"/>
      <c r="R301" s="26"/>
      <c r="S301" s="137"/>
    </row>
    <row r="302" spans="1:19" ht="12.75">
      <c r="A302" s="171">
        <v>6</v>
      </c>
      <c r="B302" s="169" t="s">
        <v>631</v>
      </c>
      <c r="C302" s="169"/>
      <c r="D302" s="169"/>
      <c r="E302" s="232">
        <v>2007</v>
      </c>
      <c r="F302" s="195">
        <v>63684</v>
      </c>
      <c r="G302" s="169" t="s">
        <v>623</v>
      </c>
      <c r="H302" s="169" t="s">
        <v>626</v>
      </c>
      <c r="I302" s="25"/>
      <c r="J302" s="25"/>
      <c r="K302" s="25"/>
      <c r="L302" s="25"/>
      <c r="M302" s="25"/>
      <c r="N302" s="25"/>
      <c r="O302" s="25"/>
      <c r="P302" s="25"/>
      <c r="Q302" s="25"/>
      <c r="R302" s="26"/>
      <c r="S302" s="137"/>
    </row>
    <row r="303" spans="1:19" ht="12.75">
      <c r="A303" s="246" t="s">
        <v>12</v>
      </c>
      <c r="B303" s="247"/>
      <c r="C303" s="247"/>
      <c r="D303" s="247"/>
      <c r="E303" s="248"/>
      <c r="F303" s="32">
        <f>SUM(F297:F302)</f>
        <v>4067509.98</v>
      </c>
      <c r="G303" s="30"/>
      <c r="H303" s="24"/>
      <c r="I303" s="25"/>
      <c r="J303" s="25"/>
      <c r="K303" s="25"/>
      <c r="L303" s="25"/>
      <c r="M303" s="25"/>
      <c r="N303" s="25"/>
      <c r="O303" s="25"/>
      <c r="P303" s="25"/>
      <c r="Q303" s="25"/>
      <c r="R303" s="26"/>
      <c r="S303" s="137"/>
    </row>
    <row r="304" spans="1:19" ht="16.5" thickBot="1">
      <c r="A304" s="252" t="s">
        <v>125</v>
      </c>
      <c r="B304" s="253"/>
      <c r="C304" s="253"/>
      <c r="D304" s="253"/>
      <c r="E304" s="253"/>
      <c r="F304" s="253"/>
      <c r="G304" s="253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</row>
    <row r="305" spans="1:19" ht="18" customHeight="1">
      <c r="A305" s="254" t="s">
        <v>1</v>
      </c>
      <c r="B305" s="243" t="s">
        <v>75</v>
      </c>
      <c r="C305" s="243" t="s">
        <v>77</v>
      </c>
      <c r="D305" s="249" t="s">
        <v>81</v>
      </c>
      <c r="E305" s="243" t="s">
        <v>2</v>
      </c>
      <c r="F305" s="243" t="s">
        <v>3</v>
      </c>
      <c r="G305" s="243" t="s">
        <v>4</v>
      </c>
      <c r="H305" s="243" t="s">
        <v>5</v>
      </c>
      <c r="I305" s="243" t="s">
        <v>85</v>
      </c>
      <c r="J305" s="249" t="s">
        <v>84</v>
      </c>
      <c r="K305" s="249" t="s">
        <v>82</v>
      </c>
      <c r="L305" s="243" t="s">
        <v>6</v>
      </c>
      <c r="M305" s="243" t="s">
        <v>78</v>
      </c>
      <c r="N305" s="249" t="s">
        <v>79</v>
      </c>
      <c r="O305" s="249" t="s">
        <v>80</v>
      </c>
      <c r="P305" s="243" t="s">
        <v>7</v>
      </c>
      <c r="Q305" s="243"/>
      <c r="R305" s="243"/>
      <c r="S305" s="244" t="s">
        <v>8</v>
      </c>
    </row>
    <row r="306" spans="1:19" ht="39" thickBot="1">
      <c r="A306" s="255"/>
      <c r="B306" s="251"/>
      <c r="C306" s="251"/>
      <c r="D306" s="250"/>
      <c r="E306" s="251"/>
      <c r="F306" s="251"/>
      <c r="G306" s="251"/>
      <c r="H306" s="251"/>
      <c r="I306" s="251"/>
      <c r="J306" s="250"/>
      <c r="K306" s="250"/>
      <c r="L306" s="251"/>
      <c r="M306" s="251"/>
      <c r="N306" s="250"/>
      <c r="O306" s="250"/>
      <c r="P306" s="7" t="s">
        <v>9</v>
      </c>
      <c r="Q306" s="7" t="s">
        <v>10</v>
      </c>
      <c r="R306" s="7" t="s">
        <v>11</v>
      </c>
      <c r="S306" s="245"/>
    </row>
    <row r="307" spans="1:19" ht="25.5">
      <c r="A307" s="61">
        <v>1</v>
      </c>
      <c r="B307" s="61" t="s">
        <v>494</v>
      </c>
      <c r="C307" s="61"/>
      <c r="D307" s="61" t="s">
        <v>153</v>
      </c>
      <c r="E307" s="85"/>
      <c r="F307" s="62">
        <v>982622.26</v>
      </c>
      <c r="G307" s="63" t="s">
        <v>495</v>
      </c>
      <c r="H307" s="61" t="s">
        <v>496</v>
      </c>
      <c r="J307" s="23"/>
      <c r="K307" s="23"/>
      <c r="L307" s="23"/>
      <c r="M307" s="23"/>
      <c r="N307" s="23"/>
      <c r="O307" s="23"/>
      <c r="P307" s="23"/>
      <c r="Q307" s="23"/>
      <c r="R307" s="23"/>
      <c r="S307" s="137"/>
    </row>
    <row r="308" spans="1:19" ht="51">
      <c r="A308" s="67">
        <v>2</v>
      </c>
      <c r="B308" s="67" t="s">
        <v>497</v>
      </c>
      <c r="C308" s="67"/>
      <c r="D308" s="67" t="s">
        <v>153</v>
      </c>
      <c r="E308" s="86"/>
      <c r="F308" s="68">
        <v>177797.13</v>
      </c>
      <c r="G308" s="69" t="s">
        <v>498</v>
      </c>
      <c r="H308" s="67" t="s">
        <v>499</v>
      </c>
      <c r="J308" s="4"/>
      <c r="K308" s="4"/>
      <c r="L308" s="4"/>
      <c r="M308" s="4"/>
      <c r="N308" s="4"/>
      <c r="O308" s="4"/>
      <c r="P308" s="4"/>
      <c r="Q308" s="4"/>
      <c r="R308" s="4"/>
      <c r="S308" s="137"/>
    </row>
    <row r="309" spans="1:19" ht="12.75">
      <c r="A309" s="246" t="s">
        <v>12</v>
      </c>
      <c r="B309" s="247"/>
      <c r="C309" s="247"/>
      <c r="D309" s="247"/>
      <c r="E309" s="248"/>
      <c r="F309" s="32">
        <f>SUM(F307:F308)</f>
        <v>1160419.3900000001</v>
      </c>
      <c r="G309" s="30"/>
      <c r="H309" s="24"/>
      <c r="I309" s="25"/>
      <c r="J309" s="25"/>
      <c r="K309" s="25"/>
      <c r="L309" s="25"/>
      <c r="M309" s="25"/>
      <c r="N309" s="25"/>
      <c r="O309" s="25"/>
      <c r="P309" s="25"/>
      <c r="Q309" s="25"/>
      <c r="R309" s="26"/>
      <c r="S309" s="137"/>
    </row>
    <row r="310" spans="1:19" ht="16.5" thickBot="1">
      <c r="A310" s="252" t="s">
        <v>126</v>
      </c>
      <c r="B310" s="253"/>
      <c r="C310" s="253"/>
      <c r="D310" s="253"/>
      <c r="E310" s="253"/>
      <c r="F310" s="253"/>
      <c r="G310" s="253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</row>
    <row r="311" spans="1:19" ht="30" customHeight="1">
      <c r="A311" s="254" t="s">
        <v>1</v>
      </c>
      <c r="B311" s="243" t="s">
        <v>75</v>
      </c>
      <c r="C311" s="243" t="s">
        <v>77</v>
      </c>
      <c r="D311" s="249" t="s">
        <v>81</v>
      </c>
      <c r="E311" s="243" t="s">
        <v>2</v>
      </c>
      <c r="F311" s="243" t="s">
        <v>3</v>
      </c>
      <c r="G311" s="243" t="s">
        <v>4</v>
      </c>
      <c r="H311" s="243" t="s">
        <v>5</v>
      </c>
      <c r="I311" s="243" t="s">
        <v>85</v>
      </c>
      <c r="J311" s="249" t="s">
        <v>84</v>
      </c>
      <c r="K311" s="249" t="s">
        <v>82</v>
      </c>
      <c r="L311" s="243" t="s">
        <v>6</v>
      </c>
      <c r="M311" s="243" t="s">
        <v>78</v>
      </c>
      <c r="N311" s="249" t="s">
        <v>79</v>
      </c>
      <c r="O311" s="249" t="s">
        <v>80</v>
      </c>
      <c r="P311" s="243" t="s">
        <v>7</v>
      </c>
      <c r="Q311" s="243"/>
      <c r="R311" s="243"/>
      <c r="S311" s="244" t="s">
        <v>8</v>
      </c>
    </row>
    <row r="312" spans="1:19" ht="44.25" customHeight="1" thickBot="1">
      <c r="A312" s="255"/>
      <c r="B312" s="251"/>
      <c r="C312" s="251"/>
      <c r="D312" s="250"/>
      <c r="E312" s="251"/>
      <c r="F312" s="251"/>
      <c r="G312" s="251"/>
      <c r="H312" s="251"/>
      <c r="I312" s="251"/>
      <c r="J312" s="250"/>
      <c r="K312" s="250"/>
      <c r="L312" s="251"/>
      <c r="M312" s="251"/>
      <c r="N312" s="250"/>
      <c r="O312" s="250"/>
      <c r="P312" s="7" t="s">
        <v>9</v>
      </c>
      <c r="Q312" s="7" t="s">
        <v>10</v>
      </c>
      <c r="R312" s="7" t="s">
        <v>11</v>
      </c>
      <c r="S312" s="245"/>
    </row>
    <row r="313" spans="1:19" ht="12" customHeight="1">
      <c r="A313" s="3">
        <v>1</v>
      </c>
      <c r="B313" s="92" t="s">
        <v>385</v>
      </c>
      <c r="C313" s="92" t="s">
        <v>422</v>
      </c>
      <c r="D313" s="93" t="s">
        <v>153</v>
      </c>
      <c r="E313" s="144" t="s">
        <v>423</v>
      </c>
      <c r="F313" s="94"/>
      <c r="G313" s="46" t="s">
        <v>387</v>
      </c>
      <c r="H313" s="92" t="s">
        <v>424</v>
      </c>
      <c r="I313" s="103" t="s">
        <v>425</v>
      </c>
      <c r="J313" s="103" t="s">
        <v>426</v>
      </c>
      <c r="K313" s="103" t="s">
        <v>427</v>
      </c>
      <c r="L313" s="103">
        <v>2</v>
      </c>
      <c r="M313" s="103" t="s">
        <v>428</v>
      </c>
      <c r="N313" s="103" t="s">
        <v>153</v>
      </c>
      <c r="O313" s="103" t="s">
        <v>160</v>
      </c>
      <c r="P313" s="95" t="s">
        <v>429</v>
      </c>
      <c r="Q313" s="95" t="s">
        <v>430</v>
      </c>
      <c r="R313" s="95" t="s">
        <v>431</v>
      </c>
      <c r="S313" s="139">
        <v>3630000</v>
      </c>
    </row>
    <row r="314" spans="1:19" ht="12.75">
      <c r="A314" s="5"/>
      <c r="B314" s="60"/>
      <c r="C314" s="60"/>
      <c r="D314" s="79"/>
      <c r="E314" s="79"/>
      <c r="F314" s="98"/>
      <c r="G314" s="6"/>
      <c r="H314" s="60"/>
      <c r="I314" s="99"/>
      <c r="J314" s="99"/>
      <c r="K314" s="99"/>
      <c r="L314" s="99"/>
      <c r="M314" s="99"/>
      <c r="N314" s="99"/>
      <c r="O314" s="99"/>
      <c r="P314" s="99"/>
      <c r="Q314" s="99"/>
      <c r="R314" s="99" t="s">
        <v>432</v>
      </c>
      <c r="S314" s="140"/>
    </row>
    <row r="315" spans="1:19" ht="12.75">
      <c r="A315" s="246" t="s">
        <v>12</v>
      </c>
      <c r="B315" s="247"/>
      <c r="C315" s="247"/>
      <c r="D315" s="247"/>
      <c r="E315" s="248"/>
      <c r="F315" s="32">
        <f>SUM(F313:F314)</f>
        <v>0</v>
      </c>
      <c r="G315" s="30"/>
      <c r="H315" s="24"/>
      <c r="I315" s="25"/>
      <c r="J315" s="25"/>
      <c r="K315" s="25"/>
      <c r="L315" s="25"/>
      <c r="M315" s="25"/>
      <c r="N315" s="25"/>
      <c r="O315" s="25"/>
      <c r="P315" s="25"/>
      <c r="Q315" s="25"/>
      <c r="R315" s="26"/>
      <c r="S315" s="141">
        <f>S313</f>
        <v>3630000</v>
      </c>
    </row>
    <row r="316" spans="1:19" ht="16.5" thickBot="1">
      <c r="A316" s="252" t="s">
        <v>127</v>
      </c>
      <c r="B316" s="253"/>
      <c r="C316" s="253"/>
      <c r="D316" s="253"/>
      <c r="E316" s="253"/>
      <c r="F316" s="253"/>
      <c r="G316" s="253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</row>
    <row r="317" spans="1:19" ht="12.75">
      <c r="A317" s="254" t="s">
        <v>1</v>
      </c>
      <c r="B317" s="243" t="s">
        <v>75</v>
      </c>
      <c r="C317" s="243" t="s">
        <v>77</v>
      </c>
      <c r="D317" s="249" t="s">
        <v>81</v>
      </c>
      <c r="E317" s="243" t="s">
        <v>2</v>
      </c>
      <c r="F317" s="243" t="s">
        <v>3</v>
      </c>
      <c r="G317" s="243" t="s">
        <v>4</v>
      </c>
      <c r="H317" s="243" t="s">
        <v>5</v>
      </c>
      <c r="I317" s="243" t="s">
        <v>85</v>
      </c>
      <c r="J317" s="249" t="s">
        <v>84</v>
      </c>
      <c r="K317" s="249" t="s">
        <v>86</v>
      </c>
      <c r="L317" s="243" t="s">
        <v>6</v>
      </c>
      <c r="M317" s="243" t="s">
        <v>78</v>
      </c>
      <c r="N317" s="249" t="s">
        <v>79</v>
      </c>
      <c r="O317" s="249" t="s">
        <v>80</v>
      </c>
      <c r="P317" s="243" t="s">
        <v>7</v>
      </c>
      <c r="Q317" s="243"/>
      <c r="R317" s="243"/>
      <c r="S317" s="244" t="s">
        <v>8</v>
      </c>
    </row>
    <row r="318" spans="1:19" ht="39" thickBot="1">
      <c r="A318" s="255"/>
      <c r="B318" s="251"/>
      <c r="C318" s="251"/>
      <c r="D318" s="250"/>
      <c r="E318" s="251"/>
      <c r="F318" s="251"/>
      <c r="G318" s="251"/>
      <c r="H318" s="251"/>
      <c r="I318" s="251"/>
      <c r="J318" s="250"/>
      <c r="K318" s="250"/>
      <c r="L318" s="251"/>
      <c r="M318" s="251"/>
      <c r="N318" s="250"/>
      <c r="O318" s="250"/>
      <c r="P318" s="7" t="s">
        <v>9</v>
      </c>
      <c r="Q318" s="7" t="s">
        <v>10</v>
      </c>
      <c r="R318" s="7" t="s">
        <v>11</v>
      </c>
      <c r="S318" s="245"/>
    </row>
    <row r="319" spans="1:19" ht="25.5">
      <c r="A319" s="92">
        <v>1</v>
      </c>
      <c r="B319" s="92" t="s">
        <v>385</v>
      </c>
      <c r="C319" s="92" t="s">
        <v>386</v>
      </c>
      <c r="D319" s="93" t="s">
        <v>153</v>
      </c>
      <c r="E319" s="145">
        <v>1966.1987</v>
      </c>
      <c r="F319" s="105"/>
      <c r="G319" s="46" t="s">
        <v>459</v>
      </c>
      <c r="H319" s="92" t="s">
        <v>460</v>
      </c>
      <c r="I319" s="103" t="s">
        <v>447</v>
      </c>
      <c r="J319" s="103" t="s">
        <v>461</v>
      </c>
      <c r="K319" s="103" t="s">
        <v>462</v>
      </c>
      <c r="L319" s="95">
        <v>3</v>
      </c>
      <c r="M319" s="95" t="s">
        <v>428</v>
      </c>
      <c r="N319" s="103" t="s">
        <v>153</v>
      </c>
      <c r="O319" s="103" t="s">
        <v>160</v>
      </c>
      <c r="P319" s="97" t="s">
        <v>395</v>
      </c>
      <c r="Q319" s="97" t="s">
        <v>371</v>
      </c>
      <c r="R319" s="97" t="s">
        <v>397</v>
      </c>
      <c r="S319" s="139">
        <v>5755000</v>
      </c>
    </row>
    <row r="320" spans="1:19" ht="12.75">
      <c r="A320" s="246" t="s">
        <v>12</v>
      </c>
      <c r="B320" s="247"/>
      <c r="C320" s="247"/>
      <c r="D320" s="247"/>
      <c r="E320" s="248"/>
      <c r="F320" s="32">
        <f>SUM(F319:F319)</f>
        <v>0</v>
      </c>
      <c r="G320" s="30"/>
      <c r="H320" s="24"/>
      <c r="I320" s="25"/>
      <c r="J320" s="25"/>
      <c r="K320" s="25"/>
      <c r="L320" s="25"/>
      <c r="M320" s="25"/>
      <c r="N320" s="25"/>
      <c r="O320" s="25"/>
      <c r="P320" s="25"/>
      <c r="Q320" s="25"/>
      <c r="R320" s="26"/>
      <c r="S320" s="141">
        <f>S319</f>
        <v>5755000</v>
      </c>
    </row>
    <row r="321" spans="1:19" ht="16.5" thickBot="1">
      <c r="A321" s="252" t="s">
        <v>128</v>
      </c>
      <c r="B321" s="253"/>
      <c r="C321" s="253"/>
      <c r="D321" s="253"/>
      <c r="E321" s="253"/>
      <c r="F321" s="253"/>
      <c r="G321" s="253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</row>
    <row r="322" spans="1:19" ht="12.75">
      <c r="A322" s="254" t="s">
        <v>1</v>
      </c>
      <c r="B322" s="243" t="s">
        <v>75</v>
      </c>
      <c r="C322" s="243" t="s">
        <v>77</v>
      </c>
      <c r="D322" s="249" t="s">
        <v>81</v>
      </c>
      <c r="E322" s="243" t="s">
        <v>2</v>
      </c>
      <c r="F322" s="243" t="s">
        <v>3</v>
      </c>
      <c r="G322" s="243" t="s">
        <v>4</v>
      </c>
      <c r="H322" s="243" t="s">
        <v>5</v>
      </c>
      <c r="I322" s="243" t="s">
        <v>85</v>
      </c>
      <c r="J322" s="249" t="s">
        <v>84</v>
      </c>
      <c r="K322" s="249" t="s">
        <v>86</v>
      </c>
      <c r="L322" s="243" t="s">
        <v>6</v>
      </c>
      <c r="M322" s="243" t="s">
        <v>78</v>
      </c>
      <c r="N322" s="249" t="s">
        <v>79</v>
      </c>
      <c r="O322" s="249" t="s">
        <v>80</v>
      </c>
      <c r="P322" s="243" t="s">
        <v>7</v>
      </c>
      <c r="Q322" s="243"/>
      <c r="R322" s="243"/>
      <c r="S322" s="244" t="s">
        <v>8</v>
      </c>
    </row>
    <row r="323" spans="1:19" ht="39" thickBot="1">
      <c r="A323" s="255"/>
      <c r="B323" s="251"/>
      <c r="C323" s="251"/>
      <c r="D323" s="250"/>
      <c r="E323" s="251"/>
      <c r="F323" s="251"/>
      <c r="G323" s="251"/>
      <c r="H323" s="251"/>
      <c r="I323" s="251"/>
      <c r="J323" s="250"/>
      <c r="K323" s="250"/>
      <c r="L323" s="251"/>
      <c r="M323" s="251"/>
      <c r="N323" s="250"/>
      <c r="O323" s="250"/>
      <c r="P323" s="7" t="s">
        <v>9</v>
      </c>
      <c r="Q323" s="7" t="s">
        <v>10</v>
      </c>
      <c r="R323" s="7" t="s">
        <v>11</v>
      </c>
      <c r="S323" s="245"/>
    </row>
    <row r="324" spans="1:19" ht="12.75">
      <c r="A324" s="3">
        <v>1</v>
      </c>
      <c r="B324" s="92" t="s">
        <v>434</v>
      </c>
      <c r="C324" s="92" t="s">
        <v>386</v>
      </c>
      <c r="D324" s="93" t="s">
        <v>153</v>
      </c>
      <c r="E324" s="93">
        <v>1936</v>
      </c>
      <c r="F324" s="94"/>
      <c r="G324" s="46" t="s">
        <v>387</v>
      </c>
      <c r="H324" s="92" t="s">
        <v>435</v>
      </c>
      <c r="I324" s="95">
        <v>749</v>
      </c>
      <c r="J324" s="95">
        <v>428</v>
      </c>
      <c r="K324" s="95">
        <v>2063</v>
      </c>
      <c r="L324" s="95">
        <v>2</v>
      </c>
      <c r="M324" s="103" t="s">
        <v>160</v>
      </c>
      <c r="N324" s="103" t="s">
        <v>153</v>
      </c>
      <c r="O324" s="103" t="s">
        <v>160</v>
      </c>
      <c r="P324" s="95" t="s">
        <v>436</v>
      </c>
      <c r="Q324" s="95" t="s">
        <v>361</v>
      </c>
      <c r="R324" s="95" t="s">
        <v>399</v>
      </c>
      <c r="S324" s="139">
        <v>1054000</v>
      </c>
    </row>
    <row r="325" spans="1:19" ht="25.5">
      <c r="A325" s="5">
        <v>2</v>
      </c>
      <c r="B325" s="60" t="s">
        <v>437</v>
      </c>
      <c r="C325" s="60" t="s">
        <v>386</v>
      </c>
      <c r="D325" s="79" t="s">
        <v>153</v>
      </c>
      <c r="E325" s="79">
        <v>1989</v>
      </c>
      <c r="F325" s="98"/>
      <c r="G325" s="6" t="s">
        <v>438</v>
      </c>
      <c r="H325" s="60" t="s">
        <v>439</v>
      </c>
      <c r="I325" s="104" t="s">
        <v>440</v>
      </c>
      <c r="J325" s="104" t="s">
        <v>441</v>
      </c>
      <c r="K325" s="99">
        <v>8256</v>
      </c>
      <c r="L325" s="99">
        <v>3</v>
      </c>
      <c r="M325" s="104" t="s">
        <v>160</v>
      </c>
      <c r="N325" s="104" t="s">
        <v>153</v>
      </c>
      <c r="O325" s="104" t="s">
        <v>160</v>
      </c>
      <c r="P325" s="99" t="s">
        <v>403</v>
      </c>
      <c r="Q325" s="99" t="s">
        <v>371</v>
      </c>
      <c r="R325" s="99" t="s">
        <v>397</v>
      </c>
      <c r="S325" s="140">
        <v>4049000</v>
      </c>
    </row>
    <row r="326" spans="1:19" ht="25.5">
      <c r="A326" s="5">
        <v>3</v>
      </c>
      <c r="B326" s="60" t="s">
        <v>363</v>
      </c>
      <c r="C326" s="60" t="s">
        <v>364</v>
      </c>
      <c r="D326" s="79" t="s">
        <v>153</v>
      </c>
      <c r="E326" s="79">
        <v>1982</v>
      </c>
      <c r="F326" s="98"/>
      <c r="G326" s="6"/>
      <c r="H326" s="60" t="s">
        <v>439</v>
      </c>
      <c r="I326" s="99">
        <v>45</v>
      </c>
      <c r="J326" s="99">
        <v>36</v>
      </c>
      <c r="K326" s="99">
        <v>121.6</v>
      </c>
      <c r="L326" s="99">
        <v>1</v>
      </c>
      <c r="M326" s="104" t="s">
        <v>160</v>
      </c>
      <c r="N326" s="104" t="s">
        <v>160</v>
      </c>
      <c r="O326" s="104" t="s">
        <v>160</v>
      </c>
      <c r="P326" s="99" t="s">
        <v>403</v>
      </c>
      <c r="Q326" s="99" t="s">
        <v>366</v>
      </c>
      <c r="R326" s="99" t="s">
        <v>406</v>
      </c>
      <c r="S326" s="140">
        <v>44000</v>
      </c>
    </row>
    <row r="327" spans="1:19" ht="12.75">
      <c r="A327" s="246" t="s">
        <v>12</v>
      </c>
      <c r="B327" s="247"/>
      <c r="C327" s="247"/>
      <c r="D327" s="247"/>
      <c r="E327" s="248"/>
      <c r="F327" s="32">
        <f>SUM(F324:F326)</f>
        <v>0</v>
      </c>
      <c r="G327" s="30"/>
      <c r="H327" s="24"/>
      <c r="I327" s="25"/>
      <c r="J327" s="25"/>
      <c r="K327" s="25"/>
      <c r="L327" s="25"/>
      <c r="M327" s="25"/>
      <c r="N327" s="25"/>
      <c r="O327" s="25"/>
      <c r="P327" s="25"/>
      <c r="Q327" s="25"/>
      <c r="R327" s="26"/>
      <c r="S327" s="141">
        <f>SUM(S324:S326)</f>
        <v>5147000</v>
      </c>
    </row>
    <row r="328" spans="1:19" ht="16.5" thickBot="1">
      <c r="A328" s="252" t="s">
        <v>130</v>
      </c>
      <c r="B328" s="253"/>
      <c r="C328" s="253"/>
      <c r="D328" s="253"/>
      <c r="E328" s="253"/>
      <c r="F328" s="253"/>
      <c r="G328" s="253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</row>
    <row r="329" spans="1:19" ht="12.75">
      <c r="A329" s="254" t="s">
        <v>1</v>
      </c>
      <c r="B329" s="243" t="s">
        <v>75</v>
      </c>
      <c r="C329" s="243" t="s">
        <v>77</v>
      </c>
      <c r="D329" s="249" t="s">
        <v>81</v>
      </c>
      <c r="E329" s="243" t="s">
        <v>2</v>
      </c>
      <c r="F329" s="243" t="s">
        <v>3</v>
      </c>
      <c r="G329" s="243" t="s">
        <v>4</v>
      </c>
      <c r="H329" s="243" t="s">
        <v>5</v>
      </c>
      <c r="I329" s="243" t="s">
        <v>85</v>
      </c>
      <c r="J329" s="249" t="s">
        <v>84</v>
      </c>
      <c r="K329" s="249" t="s">
        <v>86</v>
      </c>
      <c r="L329" s="243" t="s">
        <v>6</v>
      </c>
      <c r="M329" s="243" t="s">
        <v>78</v>
      </c>
      <c r="N329" s="249" t="s">
        <v>79</v>
      </c>
      <c r="O329" s="249" t="s">
        <v>80</v>
      </c>
      <c r="P329" s="243" t="s">
        <v>7</v>
      </c>
      <c r="Q329" s="243"/>
      <c r="R329" s="243"/>
      <c r="S329" s="244" t="s">
        <v>8</v>
      </c>
    </row>
    <row r="330" spans="1:19" ht="39" thickBot="1">
      <c r="A330" s="255"/>
      <c r="B330" s="251"/>
      <c r="C330" s="251"/>
      <c r="D330" s="250"/>
      <c r="E330" s="251"/>
      <c r="F330" s="251"/>
      <c r="G330" s="251"/>
      <c r="H330" s="251"/>
      <c r="I330" s="251"/>
      <c r="J330" s="250"/>
      <c r="K330" s="250"/>
      <c r="L330" s="251"/>
      <c r="M330" s="251"/>
      <c r="N330" s="250"/>
      <c r="O330" s="250"/>
      <c r="P330" s="7" t="s">
        <v>9</v>
      </c>
      <c r="Q330" s="7" t="s">
        <v>10</v>
      </c>
      <c r="R330" s="7" t="s">
        <v>11</v>
      </c>
      <c r="S330" s="245"/>
    </row>
    <row r="331" spans="1:19" ht="12.75">
      <c r="A331" s="3">
        <v>1</v>
      </c>
      <c r="B331" s="92" t="s">
        <v>385</v>
      </c>
      <c r="C331" s="92" t="s">
        <v>386</v>
      </c>
      <c r="D331" s="93" t="s">
        <v>153</v>
      </c>
      <c r="E331" s="93">
        <v>1963</v>
      </c>
      <c r="F331" s="94"/>
      <c r="G331" s="46" t="s">
        <v>387</v>
      </c>
      <c r="H331" s="92" t="s">
        <v>398</v>
      </c>
      <c r="I331" s="95">
        <v>1260</v>
      </c>
      <c r="J331" s="95">
        <v>832.02</v>
      </c>
      <c r="K331" s="95">
        <v>4047</v>
      </c>
      <c r="L331" s="95">
        <v>2</v>
      </c>
      <c r="M331" s="103" t="s">
        <v>160</v>
      </c>
      <c r="N331" s="103" t="s">
        <v>153</v>
      </c>
      <c r="O331" s="103" t="s">
        <v>160</v>
      </c>
      <c r="P331" s="95" t="s">
        <v>360</v>
      </c>
      <c r="Q331" s="95" t="s">
        <v>361</v>
      </c>
      <c r="R331" s="95" t="s">
        <v>399</v>
      </c>
      <c r="S331" s="139">
        <v>1943000</v>
      </c>
    </row>
    <row r="332" spans="1:20" ht="12.75">
      <c r="A332" s="5">
        <v>2</v>
      </c>
      <c r="B332" s="60" t="s">
        <v>400</v>
      </c>
      <c r="C332" s="60" t="s">
        <v>401</v>
      </c>
      <c r="D332" s="79" t="s">
        <v>153</v>
      </c>
      <c r="E332" s="79">
        <v>2004</v>
      </c>
      <c r="F332" s="98">
        <v>692610.58</v>
      </c>
      <c r="G332" s="6" t="s">
        <v>387</v>
      </c>
      <c r="H332" s="92" t="s">
        <v>398</v>
      </c>
      <c r="I332" s="99">
        <v>325</v>
      </c>
      <c r="J332" s="99">
        <v>288</v>
      </c>
      <c r="K332" s="99" t="s">
        <v>402</v>
      </c>
      <c r="L332" s="99">
        <v>1</v>
      </c>
      <c r="M332" s="104" t="s">
        <v>160</v>
      </c>
      <c r="N332" s="104" t="s">
        <v>153</v>
      </c>
      <c r="O332" s="104"/>
      <c r="P332" s="99" t="s">
        <v>403</v>
      </c>
      <c r="Q332" s="99" t="s">
        <v>404</v>
      </c>
      <c r="R332" s="99" t="s">
        <v>405</v>
      </c>
      <c r="S332" s="140"/>
      <c r="T332" s="135"/>
    </row>
    <row r="333" spans="1:19" ht="12.75">
      <c r="A333" s="5">
        <v>3</v>
      </c>
      <c r="B333" s="60" t="s">
        <v>363</v>
      </c>
      <c r="C333" s="60" t="s">
        <v>364</v>
      </c>
      <c r="D333" s="79" t="s">
        <v>153</v>
      </c>
      <c r="E333" s="79">
        <v>1966</v>
      </c>
      <c r="F333" s="98"/>
      <c r="G333" s="6" t="s">
        <v>387</v>
      </c>
      <c r="H333" s="92" t="s">
        <v>398</v>
      </c>
      <c r="I333" s="99">
        <v>80</v>
      </c>
      <c r="J333" s="99">
        <v>68.25</v>
      </c>
      <c r="K333" s="99">
        <v>282</v>
      </c>
      <c r="L333" s="99">
        <v>1</v>
      </c>
      <c r="M333" s="104" t="s">
        <v>160</v>
      </c>
      <c r="N333" s="104" t="s">
        <v>160</v>
      </c>
      <c r="O333" s="104" t="s">
        <v>160</v>
      </c>
      <c r="P333" s="99" t="s">
        <v>395</v>
      </c>
      <c r="Q333" s="99" t="s">
        <v>366</v>
      </c>
      <c r="R333" s="99" t="s">
        <v>406</v>
      </c>
      <c r="S333" s="140">
        <v>92000</v>
      </c>
    </row>
    <row r="334" spans="1:19" ht="12.75">
      <c r="A334" s="5">
        <v>4</v>
      </c>
      <c r="B334" s="60" t="s">
        <v>407</v>
      </c>
      <c r="C334" s="60" t="s">
        <v>394</v>
      </c>
      <c r="D334" s="79" t="s">
        <v>153</v>
      </c>
      <c r="E334" s="79">
        <v>1963</v>
      </c>
      <c r="F334" s="98"/>
      <c r="G334" s="6" t="s">
        <v>387</v>
      </c>
      <c r="H334" s="92" t="s">
        <v>398</v>
      </c>
      <c r="I334" s="99">
        <v>139</v>
      </c>
      <c r="J334" s="99">
        <v>160</v>
      </c>
      <c r="K334" s="99">
        <v>851</v>
      </c>
      <c r="L334" s="99">
        <v>2</v>
      </c>
      <c r="M334" s="104" t="s">
        <v>153</v>
      </c>
      <c r="N334" s="104" t="s">
        <v>153</v>
      </c>
      <c r="O334" s="104" t="s">
        <v>160</v>
      </c>
      <c r="P334" s="99" t="s">
        <v>395</v>
      </c>
      <c r="Q334" s="99" t="s">
        <v>408</v>
      </c>
      <c r="R334" s="99" t="s">
        <v>397</v>
      </c>
      <c r="S334" s="140">
        <v>493000</v>
      </c>
    </row>
    <row r="335" spans="1:19" ht="12.75" customHeight="1">
      <c r="A335" s="246" t="s">
        <v>12</v>
      </c>
      <c r="B335" s="247"/>
      <c r="C335" s="247"/>
      <c r="D335" s="247"/>
      <c r="E335" s="248"/>
      <c r="F335" s="27">
        <f>SUM(F331:F334)</f>
        <v>692610.58</v>
      </c>
      <c r="G335" s="30"/>
      <c r="H335" s="24"/>
      <c r="I335" s="25"/>
      <c r="J335" s="25"/>
      <c r="K335" s="25"/>
      <c r="L335" s="25"/>
      <c r="M335" s="25"/>
      <c r="N335" s="25"/>
      <c r="O335" s="25"/>
      <c r="P335" s="25"/>
      <c r="Q335" s="25"/>
      <c r="R335" s="26"/>
      <c r="S335" s="141">
        <f>SUM(S331:S334)</f>
        <v>2528000</v>
      </c>
    </row>
    <row r="336" spans="1:19" ht="16.5" thickBot="1">
      <c r="A336" s="252" t="s">
        <v>133</v>
      </c>
      <c r="B336" s="253"/>
      <c r="C336" s="253"/>
      <c r="D336" s="253"/>
      <c r="E336" s="253"/>
      <c r="F336" s="253"/>
      <c r="G336" s="253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</row>
    <row r="337" spans="1:19" ht="12.75">
      <c r="A337" s="254" t="s">
        <v>1</v>
      </c>
      <c r="B337" s="243" t="s">
        <v>75</v>
      </c>
      <c r="C337" s="243" t="s">
        <v>77</v>
      </c>
      <c r="D337" s="249" t="s">
        <v>81</v>
      </c>
      <c r="E337" s="243" t="s">
        <v>2</v>
      </c>
      <c r="F337" s="243" t="s">
        <v>3</v>
      </c>
      <c r="G337" s="243" t="s">
        <v>4</v>
      </c>
      <c r="H337" s="243" t="s">
        <v>5</v>
      </c>
      <c r="I337" s="243" t="s">
        <v>85</v>
      </c>
      <c r="J337" s="249" t="s">
        <v>84</v>
      </c>
      <c r="K337" s="249" t="s">
        <v>86</v>
      </c>
      <c r="L337" s="243" t="s">
        <v>6</v>
      </c>
      <c r="M337" s="243" t="s">
        <v>78</v>
      </c>
      <c r="N337" s="249" t="s">
        <v>79</v>
      </c>
      <c r="O337" s="249" t="s">
        <v>80</v>
      </c>
      <c r="P337" s="243" t="s">
        <v>7</v>
      </c>
      <c r="Q337" s="243"/>
      <c r="R337" s="243"/>
      <c r="S337" s="244" t="s">
        <v>8</v>
      </c>
    </row>
    <row r="338" spans="1:19" ht="39" thickBot="1">
      <c r="A338" s="255"/>
      <c r="B338" s="251"/>
      <c r="C338" s="251"/>
      <c r="D338" s="250"/>
      <c r="E338" s="251"/>
      <c r="F338" s="251"/>
      <c r="G338" s="251"/>
      <c r="H338" s="251"/>
      <c r="I338" s="251"/>
      <c r="J338" s="250"/>
      <c r="K338" s="250"/>
      <c r="L338" s="251"/>
      <c r="M338" s="251"/>
      <c r="N338" s="250"/>
      <c r="O338" s="250"/>
      <c r="P338" s="7" t="s">
        <v>9</v>
      </c>
      <c r="Q338" s="7" t="s">
        <v>10</v>
      </c>
      <c r="R338" s="7" t="s">
        <v>11</v>
      </c>
      <c r="S338" s="245"/>
    </row>
    <row r="339" spans="1:19" ht="12.75">
      <c r="A339" s="3">
        <v>1</v>
      </c>
      <c r="B339" s="92" t="s">
        <v>356</v>
      </c>
      <c r="C339" s="92" t="s">
        <v>357</v>
      </c>
      <c r="D339" s="93" t="s">
        <v>153</v>
      </c>
      <c r="E339" s="93">
        <v>1985</v>
      </c>
      <c r="F339" s="94"/>
      <c r="G339" s="46" t="s">
        <v>358</v>
      </c>
      <c r="H339" s="92" t="s">
        <v>378</v>
      </c>
      <c r="I339" s="95">
        <v>912</v>
      </c>
      <c r="J339" s="95">
        <v>841</v>
      </c>
      <c r="K339" s="103" t="s">
        <v>379</v>
      </c>
      <c r="L339" s="95">
        <v>1</v>
      </c>
      <c r="M339" s="103" t="s">
        <v>160</v>
      </c>
      <c r="N339" s="103" t="s">
        <v>153</v>
      </c>
      <c r="O339" s="103" t="s">
        <v>160</v>
      </c>
      <c r="P339" s="95" t="s">
        <v>380</v>
      </c>
      <c r="Q339" s="95" t="s">
        <v>381</v>
      </c>
      <c r="R339" s="95" t="s">
        <v>382</v>
      </c>
      <c r="S339" s="139">
        <v>2331000</v>
      </c>
    </row>
    <row r="340" spans="1:19" ht="12.75">
      <c r="A340" s="246" t="s">
        <v>12</v>
      </c>
      <c r="B340" s="247"/>
      <c r="C340" s="28"/>
      <c r="D340" s="28"/>
      <c r="E340" s="29"/>
      <c r="F340" s="32">
        <f>SUM(F339:F339)</f>
        <v>0</v>
      </c>
      <c r="G340" s="30"/>
      <c r="H340" s="24"/>
      <c r="I340" s="25"/>
      <c r="J340" s="25"/>
      <c r="K340" s="25"/>
      <c r="L340" s="25"/>
      <c r="M340" s="25"/>
      <c r="N340" s="25"/>
      <c r="O340" s="25"/>
      <c r="P340" s="25"/>
      <c r="Q340" s="25"/>
      <c r="R340" s="26"/>
      <c r="S340" s="141">
        <f>S339</f>
        <v>2331000</v>
      </c>
    </row>
    <row r="341" spans="1:19" ht="16.5" thickBot="1">
      <c r="A341" s="252" t="s">
        <v>135</v>
      </c>
      <c r="B341" s="253"/>
      <c r="C341" s="253"/>
      <c r="D341" s="253"/>
      <c r="E341" s="253"/>
      <c r="F341" s="253"/>
      <c r="G341" s="253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1:19" ht="12.75">
      <c r="A342" s="254" t="s">
        <v>1</v>
      </c>
      <c r="B342" s="243" t="s">
        <v>75</v>
      </c>
      <c r="C342" s="243" t="s">
        <v>77</v>
      </c>
      <c r="D342" s="249" t="s">
        <v>81</v>
      </c>
      <c r="E342" s="243" t="s">
        <v>2</v>
      </c>
      <c r="F342" s="243" t="s">
        <v>3</v>
      </c>
      <c r="G342" s="243" t="s">
        <v>4</v>
      </c>
      <c r="H342" s="243" t="s">
        <v>5</v>
      </c>
      <c r="I342" s="243" t="s">
        <v>85</v>
      </c>
      <c r="J342" s="249" t="s">
        <v>84</v>
      </c>
      <c r="K342" s="249" t="s">
        <v>86</v>
      </c>
      <c r="L342" s="243" t="s">
        <v>6</v>
      </c>
      <c r="M342" s="243" t="s">
        <v>78</v>
      </c>
      <c r="N342" s="249" t="s">
        <v>79</v>
      </c>
      <c r="O342" s="249" t="s">
        <v>80</v>
      </c>
      <c r="P342" s="243" t="s">
        <v>7</v>
      </c>
      <c r="Q342" s="243"/>
      <c r="R342" s="243"/>
      <c r="S342" s="244" t="s">
        <v>8</v>
      </c>
    </row>
    <row r="343" spans="1:19" ht="39" thickBot="1">
      <c r="A343" s="255"/>
      <c r="B343" s="251"/>
      <c r="C343" s="251"/>
      <c r="D343" s="250"/>
      <c r="E343" s="251"/>
      <c r="F343" s="251"/>
      <c r="G343" s="251"/>
      <c r="H343" s="251"/>
      <c r="I343" s="251"/>
      <c r="J343" s="250"/>
      <c r="K343" s="250"/>
      <c r="L343" s="251"/>
      <c r="M343" s="251"/>
      <c r="N343" s="250"/>
      <c r="O343" s="250"/>
      <c r="P343" s="7" t="s">
        <v>9</v>
      </c>
      <c r="Q343" s="7" t="s">
        <v>10</v>
      </c>
      <c r="R343" s="7" t="s">
        <v>11</v>
      </c>
      <c r="S343" s="245"/>
    </row>
    <row r="344" spans="1:19" ht="51">
      <c r="A344" s="136">
        <v>1</v>
      </c>
      <c r="B344" s="136" t="s">
        <v>471</v>
      </c>
      <c r="C344" s="136" t="s">
        <v>472</v>
      </c>
      <c r="D344" s="136" t="s">
        <v>329</v>
      </c>
      <c r="E344" s="199" t="s">
        <v>543</v>
      </c>
      <c r="F344" s="166">
        <v>214744.23</v>
      </c>
      <c r="G344" s="63" t="s">
        <v>544</v>
      </c>
      <c r="H344" s="136" t="s">
        <v>545</v>
      </c>
      <c r="I344" s="167"/>
      <c r="J344" s="167">
        <v>511</v>
      </c>
      <c r="K344" s="167"/>
      <c r="L344" s="167">
        <v>2</v>
      </c>
      <c r="M344" s="168" t="s">
        <v>329</v>
      </c>
      <c r="N344" s="167" t="s">
        <v>329</v>
      </c>
      <c r="O344" s="167" t="s">
        <v>331</v>
      </c>
      <c r="P344" s="169" t="s">
        <v>482</v>
      </c>
      <c r="Q344" s="167" t="s">
        <v>477</v>
      </c>
      <c r="R344" s="168" t="s">
        <v>478</v>
      </c>
      <c r="S344" s="167"/>
    </row>
    <row r="345" spans="1:6" ht="12.75">
      <c r="A345" s="246" t="s">
        <v>12</v>
      </c>
      <c r="B345" s="247"/>
      <c r="C345" s="28"/>
      <c r="D345" s="28"/>
      <c r="E345" s="29"/>
      <c r="F345" s="32">
        <f>SUM(F344:F344)</f>
        <v>214744.23</v>
      </c>
    </row>
    <row r="346" spans="1:19" s="33" customFormat="1" ht="18.75" thickBot="1">
      <c r="A346" s="252" t="s">
        <v>137</v>
      </c>
      <c r="B346" s="253"/>
      <c r="C346" s="253"/>
      <c r="D346" s="253"/>
      <c r="E346" s="253"/>
      <c r="F346" s="253"/>
      <c r="G346" s="253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1:19" ht="12.75">
      <c r="A347" s="254" t="s">
        <v>1</v>
      </c>
      <c r="B347" s="243" t="s">
        <v>75</v>
      </c>
      <c r="C347" s="243" t="s">
        <v>77</v>
      </c>
      <c r="D347" s="249" t="s">
        <v>81</v>
      </c>
      <c r="E347" s="243" t="s">
        <v>2</v>
      </c>
      <c r="F347" s="243" t="s">
        <v>3</v>
      </c>
      <c r="G347" s="243" t="s">
        <v>4</v>
      </c>
      <c r="H347" s="243" t="s">
        <v>5</v>
      </c>
      <c r="I347" s="243" t="s">
        <v>85</v>
      </c>
      <c r="J347" s="249" t="s">
        <v>84</v>
      </c>
      <c r="K347" s="249" t="s">
        <v>86</v>
      </c>
      <c r="L347" s="243" t="s">
        <v>6</v>
      </c>
      <c r="M347" s="243" t="s">
        <v>78</v>
      </c>
      <c r="N347" s="249" t="s">
        <v>79</v>
      </c>
      <c r="O347" s="249" t="s">
        <v>80</v>
      </c>
      <c r="P347" s="243" t="s">
        <v>7</v>
      </c>
      <c r="Q347" s="243"/>
      <c r="R347" s="243"/>
      <c r="S347" s="244" t="s">
        <v>8</v>
      </c>
    </row>
    <row r="348" spans="1:19" ht="39" thickBot="1">
      <c r="A348" s="255"/>
      <c r="B348" s="251"/>
      <c r="C348" s="251"/>
      <c r="D348" s="250"/>
      <c r="E348" s="251"/>
      <c r="F348" s="251"/>
      <c r="G348" s="251"/>
      <c r="H348" s="251"/>
      <c r="I348" s="251"/>
      <c r="J348" s="250"/>
      <c r="K348" s="250"/>
      <c r="L348" s="251"/>
      <c r="M348" s="251"/>
      <c r="N348" s="250"/>
      <c r="O348" s="250"/>
      <c r="P348" s="7" t="s">
        <v>9</v>
      </c>
      <c r="Q348" s="7" t="s">
        <v>10</v>
      </c>
      <c r="R348" s="7" t="s">
        <v>11</v>
      </c>
      <c r="S348" s="245"/>
    </row>
    <row r="349" spans="1:19" ht="12.75">
      <c r="A349" s="3">
        <v>1</v>
      </c>
      <c r="B349" s="92" t="s">
        <v>356</v>
      </c>
      <c r="C349" s="92" t="s">
        <v>357</v>
      </c>
      <c r="D349" s="93" t="s">
        <v>153</v>
      </c>
      <c r="E349" s="93">
        <v>1960</v>
      </c>
      <c r="F349" s="94"/>
      <c r="G349" s="46" t="s">
        <v>368</v>
      </c>
      <c r="H349" s="92" t="s">
        <v>369</v>
      </c>
      <c r="I349" s="95">
        <v>153</v>
      </c>
      <c r="J349" s="95">
        <v>123.5</v>
      </c>
      <c r="K349" s="95">
        <v>627.3</v>
      </c>
      <c r="L349" s="95">
        <v>1</v>
      </c>
      <c r="M349" s="95" t="s">
        <v>160</v>
      </c>
      <c r="N349" s="103" t="s">
        <v>153</v>
      </c>
      <c r="O349" s="103" t="s">
        <v>160</v>
      </c>
      <c r="P349" s="95" t="s">
        <v>370</v>
      </c>
      <c r="Q349" s="95" t="s">
        <v>371</v>
      </c>
      <c r="R349" s="95" t="s">
        <v>372</v>
      </c>
      <c r="S349" s="139">
        <v>356000</v>
      </c>
    </row>
    <row r="350" spans="1:19" ht="12.75">
      <c r="A350" s="246" t="s">
        <v>12</v>
      </c>
      <c r="B350" s="247"/>
      <c r="C350" s="28"/>
      <c r="D350" s="28"/>
      <c r="E350" s="29"/>
      <c r="F350" s="32">
        <f>SUM(F349:F349)</f>
        <v>0</v>
      </c>
      <c r="S350" s="141">
        <f>S349</f>
        <v>356000</v>
      </c>
    </row>
    <row r="351" spans="1:19" ht="16.5" thickBot="1">
      <c r="A351" s="252" t="s">
        <v>139</v>
      </c>
      <c r="B351" s="253"/>
      <c r="C351" s="253"/>
      <c r="D351" s="253"/>
      <c r="E351" s="253"/>
      <c r="F351" s="253"/>
      <c r="G351" s="253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1:19" ht="12.75">
      <c r="A352" s="254" t="s">
        <v>1</v>
      </c>
      <c r="B352" s="243" t="s">
        <v>75</v>
      </c>
      <c r="C352" s="243" t="s">
        <v>77</v>
      </c>
      <c r="D352" s="249" t="s">
        <v>81</v>
      </c>
      <c r="E352" s="243" t="s">
        <v>2</v>
      </c>
      <c r="F352" s="243" t="s">
        <v>3</v>
      </c>
      <c r="G352" s="243" t="s">
        <v>4</v>
      </c>
      <c r="H352" s="243" t="s">
        <v>5</v>
      </c>
      <c r="I352" s="243" t="s">
        <v>85</v>
      </c>
      <c r="J352" s="249" t="s">
        <v>84</v>
      </c>
      <c r="K352" s="249" t="s">
        <v>86</v>
      </c>
      <c r="L352" s="243" t="s">
        <v>6</v>
      </c>
      <c r="M352" s="243" t="s">
        <v>78</v>
      </c>
      <c r="N352" s="249" t="s">
        <v>79</v>
      </c>
      <c r="O352" s="249" t="s">
        <v>80</v>
      </c>
      <c r="P352" s="243" t="s">
        <v>7</v>
      </c>
      <c r="Q352" s="243"/>
      <c r="R352" s="243"/>
      <c r="S352" s="244" t="s">
        <v>8</v>
      </c>
    </row>
    <row r="353" spans="1:19" ht="39" thickBot="1">
      <c r="A353" s="255"/>
      <c r="B353" s="251"/>
      <c r="C353" s="251"/>
      <c r="D353" s="250"/>
      <c r="E353" s="251"/>
      <c r="F353" s="251"/>
      <c r="G353" s="251"/>
      <c r="H353" s="251"/>
      <c r="I353" s="251"/>
      <c r="J353" s="250"/>
      <c r="K353" s="250"/>
      <c r="L353" s="251"/>
      <c r="M353" s="251"/>
      <c r="N353" s="250"/>
      <c r="O353" s="250"/>
      <c r="P353" s="7" t="s">
        <v>9</v>
      </c>
      <c r="Q353" s="7" t="s">
        <v>10</v>
      </c>
      <c r="R353" s="7" t="s">
        <v>11</v>
      </c>
      <c r="S353" s="245"/>
    </row>
    <row r="354" spans="1:19" ht="12.75">
      <c r="A354" s="5">
        <v>1</v>
      </c>
      <c r="B354" s="92" t="s">
        <v>373</v>
      </c>
      <c r="C354" s="92" t="s">
        <v>357</v>
      </c>
      <c r="D354" s="93" t="s">
        <v>153</v>
      </c>
      <c r="E354" s="93">
        <v>1933</v>
      </c>
      <c r="F354" s="105"/>
      <c r="G354" s="46" t="s">
        <v>374</v>
      </c>
      <c r="H354" s="92" t="s">
        <v>375</v>
      </c>
      <c r="I354" s="95">
        <v>548</v>
      </c>
      <c r="J354" s="95">
        <v>385</v>
      </c>
      <c r="K354" s="103" t="s">
        <v>376</v>
      </c>
      <c r="L354" s="95">
        <v>1</v>
      </c>
      <c r="M354" s="103" t="s">
        <v>160</v>
      </c>
      <c r="N354" s="103" t="s">
        <v>153</v>
      </c>
      <c r="O354" s="103" t="s">
        <v>160</v>
      </c>
      <c r="P354" s="95" t="s">
        <v>377</v>
      </c>
      <c r="Q354" s="95" t="s">
        <v>361</v>
      </c>
      <c r="R354" s="95" t="s">
        <v>362</v>
      </c>
      <c r="S354" s="139">
        <v>1162000</v>
      </c>
    </row>
    <row r="355" spans="1:19" ht="12.75">
      <c r="A355" s="246" t="s">
        <v>12</v>
      </c>
      <c r="B355" s="247"/>
      <c r="C355" s="28"/>
      <c r="D355" s="28"/>
      <c r="E355" s="29"/>
      <c r="F355" s="32">
        <f>SUM(F353:F354)</f>
        <v>0</v>
      </c>
      <c r="S355" s="141">
        <f>S354</f>
        <v>1162000</v>
      </c>
    </row>
    <row r="356" spans="1:19" ht="16.5" thickBot="1">
      <c r="A356" s="252" t="s">
        <v>140</v>
      </c>
      <c r="B356" s="253"/>
      <c r="C356" s="253"/>
      <c r="D356" s="253"/>
      <c r="E356" s="253"/>
      <c r="F356" s="253"/>
      <c r="G356" s="253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1:19" ht="12.75">
      <c r="A357" s="254" t="s">
        <v>1</v>
      </c>
      <c r="B357" s="243" t="s">
        <v>75</v>
      </c>
      <c r="C357" s="243" t="s">
        <v>77</v>
      </c>
      <c r="D357" s="249" t="s">
        <v>81</v>
      </c>
      <c r="E357" s="243" t="s">
        <v>2</v>
      </c>
      <c r="F357" s="243" t="s">
        <v>3</v>
      </c>
      <c r="G357" s="243" t="s">
        <v>4</v>
      </c>
      <c r="H357" s="243" t="s">
        <v>5</v>
      </c>
      <c r="I357" s="243" t="s">
        <v>85</v>
      </c>
      <c r="J357" s="249" t="s">
        <v>84</v>
      </c>
      <c r="K357" s="249" t="s">
        <v>86</v>
      </c>
      <c r="L357" s="243" t="s">
        <v>6</v>
      </c>
      <c r="M357" s="243" t="s">
        <v>78</v>
      </c>
      <c r="N357" s="249" t="s">
        <v>79</v>
      </c>
      <c r="O357" s="249" t="s">
        <v>80</v>
      </c>
      <c r="P357" s="243" t="s">
        <v>7</v>
      </c>
      <c r="Q357" s="243"/>
      <c r="R357" s="243"/>
      <c r="S357" s="244" t="s">
        <v>8</v>
      </c>
    </row>
    <row r="358" spans="1:19" ht="39" thickBot="1">
      <c r="A358" s="255"/>
      <c r="B358" s="251"/>
      <c r="C358" s="251"/>
      <c r="D358" s="250"/>
      <c r="E358" s="251"/>
      <c r="F358" s="251"/>
      <c r="G358" s="251"/>
      <c r="H358" s="251"/>
      <c r="I358" s="251"/>
      <c r="J358" s="250"/>
      <c r="K358" s="250"/>
      <c r="L358" s="251"/>
      <c r="M358" s="251"/>
      <c r="N358" s="250"/>
      <c r="O358" s="250"/>
      <c r="P358" s="7" t="s">
        <v>9</v>
      </c>
      <c r="Q358" s="7" t="s">
        <v>10</v>
      </c>
      <c r="R358" s="7" t="s">
        <v>11</v>
      </c>
      <c r="S358" s="245"/>
    </row>
    <row r="359" spans="1:19" ht="12.75">
      <c r="A359" s="60" t="s">
        <v>55</v>
      </c>
      <c r="B359" s="92" t="s">
        <v>356</v>
      </c>
      <c r="C359" s="92" t="s">
        <v>357</v>
      </c>
      <c r="D359" s="93" t="s">
        <v>153</v>
      </c>
      <c r="E359" s="93">
        <v>1980</v>
      </c>
      <c r="F359" s="94"/>
      <c r="G359" s="46" t="s">
        <v>468</v>
      </c>
      <c r="H359" s="92" t="s">
        <v>469</v>
      </c>
      <c r="I359" s="95">
        <v>640</v>
      </c>
      <c r="J359" s="95">
        <v>625.47</v>
      </c>
      <c r="K359" s="95">
        <v>4234.27</v>
      </c>
      <c r="L359" s="95">
        <v>2</v>
      </c>
      <c r="M359" s="103" t="s">
        <v>153</v>
      </c>
      <c r="N359" s="103" t="s">
        <v>153</v>
      </c>
      <c r="O359" s="103" t="s">
        <v>160</v>
      </c>
      <c r="P359" s="95" t="s">
        <v>470</v>
      </c>
      <c r="Q359" s="95" t="s">
        <v>371</v>
      </c>
      <c r="R359" s="95" t="s">
        <v>397</v>
      </c>
      <c r="S359" s="139">
        <v>1706000</v>
      </c>
    </row>
    <row r="360" spans="1:19" ht="12.75">
      <c r="A360" s="60" t="s">
        <v>56</v>
      </c>
      <c r="B360" s="60" t="s">
        <v>599</v>
      </c>
      <c r="C360" s="60" t="s">
        <v>590</v>
      </c>
      <c r="D360" s="60" t="s">
        <v>153</v>
      </c>
      <c r="E360" s="79">
        <v>2010</v>
      </c>
      <c r="F360" s="98">
        <v>10200</v>
      </c>
      <c r="G360" s="6" t="s">
        <v>591</v>
      </c>
      <c r="H360" s="92" t="s">
        <v>469</v>
      </c>
      <c r="I360" s="185"/>
      <c r="J360" s="185"/>
      <c r="K360" s="185"/>
      <c r="L360" s="185"/>
      <c r="M360" s="186"/>
      <c r="N360" s="186"/>
      <c r="O360" s="186"/>
      <c r="P360" s="185"/>
      <c r="Q360" s="185"/>
      <c r="R360" s="187"/>
      <c r="S360" s="139"/>
    </row>
    <row r="361" spans="1:19" ht="12.75">
      <c r="A361" s="60" t="s">
        <v>57</v>
      </c>
      <c r="B361" s="60" t="s">
        <v>600</v>
      </c>
      <c r="C361" s="60" t="s">
        <v>590</v>
      </c>
      <c r="D361" s="60" t="s">
        <v>153</v>
      </c>
      <c r="E361" s="79">
        <v>2010</v>
      </c>
      <c r="F361" s="98">
        <v>2800</v>
      </c>
      <c r="G361" s="6" t="s">
        <v>591</v>
      </c>
      <c r="H361" s="92" t="s">
        <v>469</v>
      </c>
      <c r="I361" s="185"/>
      <c r="J361" s="185"/>
      <c r="K361" s="185"/>
      <c r="L361" s="185"/>
      <c r="M361" s="186"/>
      <c r="N361" s="186"/>
      <c r="O361" s="186"/>
      <c r="P361" s="185"/>
      <c r="Q361" s="185"/>
      <c r="R361" s="187"/>
      <c r="S361" s="139"/>
    </row>
    <row r="362" spans="1:19" ht="12.75">
      <c r="A362" s="246" t="s">
        <v>12</v>
      </c>
      <c r="B362" s="247"/>
      <c r="C362" s="247"/>
      <c r="D362" s="247"/>
      <c r="E362" s="248"/>
      <c r="F362" s="32">
        <f>SUM(F359:F361)</f>
        <v>13000</v>
      </c>
      <c r="G362" s="30"/>
      <c r="H362" s="24"/>
      <c r="I362" s="25"/>
      <c r="J362" s="25"/>
      <c r="K362" s="25"/>
      <c r="L362" s="25"/>
      <c r="M362" s="25"/>
      <c r="N362" s="25"/>
      <c r="O362" s="25"/>
      <c r="P362" s="25"/>
      <c r="Q362" s="25"/>
      <c r="R362" s="26"/>
      <c r="S362" s="141">
        <f>S359</f>
        <v>1706000</v>
      </c>
    </row>
    <row r="363" spans="1:19" ht="16.5" thickBot="1">
      <c r="A363" s="252" t="s">
        <v>142</v>
      </c>
      <c r="B363" s="253"/>
      <c r="C363" s="253"/>
      <c r="D363" s="253"/>
      <c r="E363" s="253"/>
      <c r="F363" s="253"/>
      <c r="G363" s="253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1:19" ht="12.75">
      <c r="A364" s="254" t="s">
        <v>1</v>
      </c>
      <c r="B364" s="243" t="s">
        <v>75</v>
      </c>
      <c r="C364" s="243" t="s">
        <v>77</v>
      </c>
      <c r="D364" s="249" t="s">
        <v>81</v>
      </c>
      <c r="E364" s="243" t="s">
        <v>2</v>
      </c>
      <c r="F364" s="243" t="s">
        <v>3</v>
      </c>
      <c r="G364" s="243" t="s">
        <v>4</v>
      </c>
      <c r="H364" s="243" t="s">
        <v>5</v>
      </c>
      <c r="I364" s="243" t="s">
        <v>85</v>
      </c>
      <c r="J364" s="249" t="s">
        <v>84</v>
      </c>
      <c r="K364" s="249" t="s">
        <v>86</v>
      </c>
      <c r="L364" s="243" t="s">
        <v>6</v>
      </c>
      <c r="M364" s="243" t="s">
        <v>78</v>
      </c>
      <c r="N364" s="249" t="s">
        <v>79</v>
      </c>
      <c r="O364" s="249" t="s">
        <v>80</v>
      </c>
      <c r="P364" s="243" t="s">
        <v>7</v>
      </c>
      <c r="Q364" s="243"/>
      <c r="R364" s="243"/>
      <c r="S364" s="244" t="s">
        <v>8</v>
      </c>
    </row>
    <row r="365" spans="1:19" ht="39" thickBot="1">
      <c r="A365" s="255"/>
      <c r="B365" s="251"/>
      <c r="C365" s="251"/>
      <c r="D365" s="250"/>
      <c r="E365" s="251"/>
      <c r="F365" s="251"/>
      <c r="G365" s="251"/>
      <c r="H365" s="251"/>
      <c r="I365" s="251"/>
      <c r="J365" s="250"/>
      <c r="K365" s="250"/>
      <c r="L365" s="251"/>
      <c r="M365" s="251"/>
      <c r="N365" s="250"/>
      <c r="O365" s="250"/>
      <c r="P365" s="7" t="s">
        <v>9</v>
      </c>
      <c r="Q365" s="7" t="s">
        <v>10</v>
      </c>
      <c r="R365" s="7" t="s">
        <v>11</v>
      </c>
      <c r="S365" s="245"/>
    </row>
    <row r="366" spans="1:19" ht="12.75">
      <c r="A366" s="5">
        <v>1</v>
      </c>
      <c r="B366" s="92" t="s">
        <v>356</v>
      </c>
      <c r="C366" s="92" t="s">
        <v>357</v>
      </c>
      <c r="D366" s="93" t="s">
        <v>153</v>
      </c>
      <c r="E366" s="93">
        <v>1935</v>
      </c>
      <c r="F366" s="94"/>
      <c r="G366" s="46" t="s">
        <v>358</v>
      </c>
      <c r="H366" s="92" t="s">
        <v>359</v>
      </c>
      <c r="I366" s="95">
        <v>195.22</v>
      </c>
      <c r="J366" s="95">
        <v>133.08</v>
      </c>
      <c r="K366" s="95">
        <v>754</v>
      </c>
      <c r="L366" s="95">
        <v>1</v>
      </c>
      <c r="M366" s="103" t="s">
        <v>160</v>
      </c>
      <c r="N366" s="103" t="s">
        <v>153</v>
      </c>
      <c r="O366" s="103" t="s">
        <v>160</v>
      </c>
      <c r="P366" s="95" t="s">
        <v>360</v>
      </c>
      <c r="Q366" s="95" t="s">
        <v>361</v>
      </c>
      <c r="R366" s="95" t="s">
        <v>362</v>
      </c>
      <c r="S366" s="139">
        <v>406000</v>
      </c>
    </row>
    <row r="367" spans="1:19" ht="12.75">
      <c r="A367" s="5">
        <v>2</v>
      </c>
      <c r="B367" s="60" t="s">
        <v>363</v>
      </c>
      <c r="C367" s="60" t="s">
        <v>364</v>
      </c>
      <c r="D367" s="79" t="s">
        <v>153</v>
      </c>
      <c r="E367" s="79">
        <v>1970</v>
      </c>
      <c r="F367" s="98"/>
      <c r="G367" s="6"/>
      <c r="H367" s="92" t="s">
        <v>359</v>
      </c>
      <c r="I367" s="99">
        <v>30</v>
      </c>
      <c r="J367" s="99">
        <v>23.75</v>
      </c>
      <c r="K367" s="99">
        <v>90</v>
      </c>
      <c r="L367" s="99">
        <v>1</v>
      </c>
      <c r="M367" s="104" t="s">
        <v>160</v>
      </c>
      <c r="N367" s="104" t="s">
        <v>160</v>
      </c>
      <c r="O367" s="104" t="s">
        <v>160</v>
      </c>
      <c r="P367" s="99" t="s">
        <v>365</v>
      </c>
      <c r="Q367" s="99" t="s">
        <v>366</v>
      </c>
      <c r="R367" s="99" t="s">
        <v>367</v>
      </c>
      <c r="S367" s="140">
        <v>31000</v>
      </c>
    </row>
    <row r="368" spans="1:19" ht="25.5">
      <c r="A368" s="181">
        <v>3</v>
      </c>
      <c r="B368" s="60" t="s">
        <v>589</v>
      </c>
      <c r="C368" s="60" t="s">
        <v>590</v>
      </c>
      <c r="D368" s="60" t="s">
        <v>153</v>
      </c>
      <c r="E368" s="79">
        <v>2009</v>
      </c>
      <c r="F368" s="98">
        <v>4999.99</v>
      </c>
      <c r="G368" s="6" t="s">
        <v>591</v>
      </c>
      <c r="H368" s="92" t="s">
        <v>359</v>
      </c>
      <c r="I368" s="182"/>
      <c r="J368" s="182"/>
      <c r="K368" s="182"/>
      <c r="L368" s="182"/>
      <c r="M368" s="183"/>
      <c r="N368" s="183"/>
      <c r="O368" s="183"/>
      <c r="P368" s="182"/>
      <c r="Q368" s="182"/>
      <c r="R368" s="184"/>
      <c r="S368" s="140"/>
    </row>
    <row r="369" spans="1:19" ht="12.75">
      <c r="A369" s="181">
        <v>4</v>
      </c>
      <c r="B369" s="60" t="s">
        <v>592</v>
      </c>
      <c r="C369" s="60" t="s">
        <v>590</v>
      </c>
      <c r="D369" s="60" t="s">
        <v>153</v>
      </c>
      <c r="E369" s="79">
        <v>2010</v>
      </c>
      <c r="F369" s="98">
        <v>7734</v>
      </c>
      <c r="G369" s="6" t="s">
        <v>591</v>
      </c>
      <c r="H369" s="92" t="s">
        <v>359</v>
      </c>
      <c r="I369" s="182"/>
      <c r="J369" s="182"/>
      <c r="K369" s="182"/>
      <c r="L369" s="182"/>
      <c r="M369" s="183"/>
      <c r="N369" s="183"/>
      <c r="O369" s="183"/>
      <c r="P369" s="182"/>
      <c r="Q369" s="182"/>
      <c r="R369" s="184"/>
      <c r="S369" s="140"/>
    </row>
    <row r="370" spans="1:19" ht="12.75">
      <c r="A370" s="246" t="s">
        <v>12</v>
      </c>
      <c r="B370" s="247"/>
      <c r="C370" s="247"/>
      <c r="D370" s="247"/>
      <c r="E370" s="248"/>
      <c r="F370" s="32">
        <f>SUM(F366:F369)</f>
        <v>12733.99</v>
      </c>
      <c r="G370" s="30"/>
      <c r="H370" s="24"/>
      <c r="I370" s="25"/>
      <c r="J370" s="25"/>
      <c r="K370" s="25"/>
      <c r="L370" s="25"/>
      <c r="M370" s="25"/>
      <c r="N370" s="25"/>
      <c r="O370" s="25"/>
      <c r="P370" s="25"/>
      <c r="Q370" s="25"/>
      <c r="R370" s="26"/>
      <c r="S370" s="141">
        <f>SUM(S366:S367)</f>
        <v>437000</v>
      </c>
    </row>
    <row r="371" spans="1:19" ht="16.5" thickBot="1">
      <c r="A371" s="252" t="s">
        <v>144</v>
      </c>
      <c r="B371" s="253"/>
      <c r="C371" s="253"/>
      <c r="D371" s="253"/>
      <c r="E371" s="253"/>
      <c r="F371" s="253"/>
      <c r="G371" s="253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1:19" ht="12.75">
      <c r="A372" s="254" t="s">
        <v>1</v>
      </c>
      <c r="B372" s="243" t="s">
        <v>75</v>
      </c>
      <c r="C372" s="243" t="s">
        <v>77</v>
      </c>
      <c r="D372" s="249" t="s">
        <v>81</v>
      </c>
      <c r="E372" s="243" t="s">
        <v>2</v>
      </c>
      <c r="F372" s="243" t="s">
        <v>3</v>
      </c>
      <c r="G372" s="243" t="s">
        <v>4</v>
      </c>
      <c r="H372" s="243" t="s">
        <v>5</v>
      </c>
      <c r="I372" s="243" t="s">
        <v>85</v>
      </c>
      <c r="J372" s="249" t="s">
        <v>84</v>
      </c>
      <c r="K372" s="249" t="s">
        <v>86</v>
      </c>
      <c r="L372" s="243" t="s">
        <v>6</v>
      </c>
      <c r="M372" s="243" t="s">
        <v>78</v>
      </c>
      <c r="N372" s="249" t="s">
        <v>79</v>
      </c>
      <c r="O372" s="249" t="s">
        <v>80</v>
      </c>
      <c r="P372" s="243" t="s">
        <v>7</v>
      </c>
      <c r="Q372" s="243"/>
      <c r="R372" s="243"/>
      <c r="S372" s="244" t="s">
        <v>8</v>
      </c>
    </row>
    <row r="373" spans="1:19" ht="39" thickBot="1">
      <c r="A373" s="255"/>
      <c r="B373" s="251"/>
      <c r="C373" s="251"/>
      <c r="D373" s="250"/>
      <c r="E373" s="251"/>
      <c r="F373" s="251"/>
      <c r="G373" s="251"/>
      <c r="H373" s="251"/>
      <c r="I373" s="251"/>
      <c r="J373" s="250"/>
      <c r="K373" s="250"/>
      <c r="L373" s="251"/>
      <c r="M373" s="251"/>
      <c r="N373" s="250"/>
      <c r="O373" s="250"/>
      <c r="P373" s="7" t="s">
        <v>9</v>
      </c>
      <c r="Q373" s="7" t="s">
        <v>10</v>
      </c>
      <c r="R373" s="7" t="s">
        <v>11</v>
      </c>
      <c r="S373" s="245"/>
    </row>
    <row r="374" spans="1:19" ht="25.5">
      <c r="A374" s="5">
        <v>1</v>
      </c>
      <c r="B374" s="92" t="s">
        <v>385</v>
      </c>
      <c r="C374" s="92" t="s">
        <v>386</v>
      </c>
      <c r="D374" s="93" t="s">
        <v>153</v>
      </c>
      <c r="E374" s="93">
        <v>1939</v>
      </c>
      <c r="F374" s="94"/>
      <c r="G374" s="46" t="s">
        <v>387</v>
      </c>
      <c r="H374" s="92" t="s">
        <v>388</v>
      </c>
      <c r="I374" s="103" t="s">
        <v>389</v>
      </c>
      <c r="J374" s="95">
        <v>537.26</v>
      </c>
      <c r="K374" s="95">
        <v>7200</v>
      </c>
      <c r="L374" s="95">
        <v>2</v>
      </c>
      <c r="M374" s="103" t="s">
        <v>153</v>
      </c>
      <c r="N374" s="103" t="s">
        <v>153</v>
      </c>
      <c r="O374" s="103" t="s">
        <v>160</v>
      </c>
      <c r="P374" s="95" t="s">
        <v>390</v>
      </c>
      <c r="Q374" s="95" t="s">
        <v>361</v>
      </c>
      <c r="R374" s="95" t="s">
        <v>362</v>
      </c>
      <c r="S374" s="139">
        <v>1530000</v>
      </c>
    </row>
    <row r="375" spans="1:19" ht="25.5">
      <c r="A375" s="5">
        <v>2</v>
      </c>
      <c r="B375" s="60" t="s">
        <v>363</v>
      </c>
      <c r="C375" s="60" t="s">
        <v>391</v>
      </c>
      <c r="D375" s="79" t="s">
        <v>160</v>
      </c>
      <c r="E375" s="79">
        <v>1946</v>
      </c>
      <c r="F375" s="98"/>
      <c r="G375" s="6"/>
      <c r="H375" s="92" t="s">
        <v>388</v>
      </c>
      <c r="I375" s="99">
        <v>30</v>
      </c>
      <c r="J375" s="99">
        <v>25</v>
      </c>
      <c r="K375" s="99">
        <v>120</v>
      </c>
      <c r="L375" s="99">
        <v>1</v>
      </c>
      <c r="M375" s="104" t="s">
        <v>160</v>
      </c>
      <c r="N375" s="104" t="s">
        <v>160</v>
      </c>
      <c r="O375" s="104" t="s">
        <v>160</v>
      </c>
      <c r="P375" s="99" t="s">
        <v>390</v>
      </c>
      <c r="Q375" s="99" t="s">
        <v>366</v>
      </c>
      <c r="R375" s="99" t="s">
        <v>392</v>
      </c>
      <c r="S375" s="140">
        <v>37000</v>
      </c>
    </row>
    <row r="376" spans="1:19" ht="25.5">
      <c r="A376" s="5">
        <v>3</v>
      </c>
      <c r="B376" s="60" t="s">
        <v>393</v>
      </c>
      <c r="C376" s="60" t="s">
        <v>394</v>
      </c>
      <c r="D376" s="79" t="s">
        <v>153</v>
      </c>
      <c r="E376" s="79">
        <v>1962</v>
      </c>
      <c r="F376" s="98"/>
      <c r="G376" s="6" t="s">
        <v>387</v>
      </c>
      <c r="H376" s="92" t="s">
        <v>388</v>
      </c>
      <c r="I376" s="99">
        <v>135</v>
      </c>
      <c r="J376" s="99">
        <v>162</v>
      </c>
      <c r="K376" s="99">
        <v>830</v>
      </c>
      <c r="L376" s="99">
        <v>2</v>
      </c>
      <c r="M376" s="104" t="s">
        <v>153</v>
      </c>
      <c r="N376" s="104" t="s">
        <v>153</v>
      </c>
      <c r="O376" s="104" t="s">
        <v>160</v>
      </c>
      <c r="P376" s="99" t="s">
        <v>395</v>
      </c>
      <c r="Q376" s="99" t="s">
        <v>396</v>
      </c>
      <c r="R376" s="99" t="s">
        <v>397</v>
      </c>
      <c r="S376" s="140">
        <v>498000</v>
      </c>
    </row>
    <row r="377" spans="1:19" ht="12.75">
      <c r="A377" s="246" t="s">
        <v>12</v>
      </c>
      <c r="B377" s="247"/>
      <c r="C377" s="247"/>
      <c r="D377" s="247"/>
      <c r="E377" s="248"/>
      <c r="F377" s="32">
        <f>SUM(F374:F376)</f>
        <v>0</v>
      </c>
      <c r="G377" s="30"/>
      <c r="H377" s="24"/>
      <c r="I377" s="25"/>
      <c r="J377" s="25"/>
      <c r="K377" s="25"/>
      <c r="L377" s="25"/>
      <c r="M377" s="25"/>
      <c r="N377" s="25"/>
      <c r="O377" s="25"/>
      <c r="P377" s="25"/>
      <c r="Q377" s="25"/>
      <c r="R377" s="26"/>
      <c r="S377" s="141">
        <f>SUM(S374:S376)</f>
        <v>2065000</v>
      </c>
    </row>
    <row r="378" spans="1:19" ht="16.5" thickBot="1">
      <c r="A378" s="252" t="s">
        <v>146</v>
      </c>
      <c r="B378" s="253"/>
      <c r="C378" s="253"/>
      <c r="D378" s="253"/>
      <c r="E378" s="253"/>
      <c r="F378" s="253"/>
      <c r="G378" s="253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1:19" ht="12.75">
      <c r="A379" s="254" t="s">
        <v>1</v>
      </c>
      <c r="B379" s="243" t="s">
        <v>75</v>
      </c>
      <c r="C379" s="243" t="s">
        <v>77</v>
      </c>
      <c r="D379" s="249" t="s">
        <v>81</v>
      </c>
      <c r="E379" s="243" t="s">
        <v>2</v>
      </c>
      <c r="F379" s="243" t="s">
        <v>3</v>
      </c>
      <c r="G379" s="243" t="s">
        <v>4</v>
      </c>
      <c r="H379" s="243" t="s">
        <v>5</v>
      </c>
      <c r="I379" s="243" t="s">
        <v>85</v>
      </c>
      <c r="J379" s="249" t="s">
        <v>84</v>
      </c>
      <c r="K379" s="249" t="s">
        <v>86</v>
      </c>
      <c r="L379" s="243" t="s">
        <v>6</v>
      </c>
      <c r="M379" s="243" t="s">
        <v>78</v>
      </c>
      <c r="N379" s="249" t="s">
        <v>79</v>
      </c>
      <c r="O379" s="249" t="s">
        <v>80</v>
      </c>
      <c r="P379" s="243" t="s">
        <v>7</v>
      </c>
      <c r="Q379" s="243"/>
      <c r="R379" s="243"/>
      <c r="S379" s="244" t="s">
        <v>8</v>
      </c>
    </row>
    <row r="380" spans="1:19" ht="39" thickBot="1">
      <c r="A380" s="255"/>
      <c r="B380" s="251"/>
      <c r="C380" s="251"/>
      <c r="D380" s="250"/>
      <c r="E380" s="251"/>
      <c r="F380" s="251"/>
      <c r="G380" s="251"/>
      <c r="H380" s="251"/>
      <c r="I380" s="251"/>
      <c r="J380" s="250"/>
      <c r="K380" s="250"/>
      <c r="L380" s="251"/>
      <c r="M380" s="251"/>
      <c r="N380" s="250"/>
      <c r="O380" s="250"/>
      <c r="P380" s="7" t="s">
        <v>9</v>
      </c>
      <c r="Q380" s="7" t="s">
        <v>10</v>
      </c>
      <c r="R380" s="7" t="s">
        <v>11</v>
      </c>
      <c r="S380" s="256"/>
    </row>
    <row r="381" spans="1:19" ht="51">
      <c r="A381" s="5">
        <v>1</v>
      </c>
      <c r="B381" s="92" t="s">
        <v>471</v>
      </c>
      <c r="C381" s="92" t="s">
        <v>472</v>
      </c>
      <c r="D381" s="92" t="s">
        <v>329</v>
      </c>
      <c r="E381" s="93">
        <v>1967</v>
      </c>
      <c r="F381" s="94">
        <v>601086.16</v>
      </c>
      <c r="G381" s="46" t="s">
        <v>473</v>
      </c>
      <c r="H381" s="92" t="s">
        <v>474</v>
      </c>
      <c r="I381" s="95"/>
      <c r="J381" s="95">
        <v>1423.2</v>
      </c>
      <c r="K381" s="95">
        <v>7954</v>
      </c>
      <c r="L381" s="95">
        <v>3</v>
      </c>
      <c r="M381" s="156" t="s">
        <v>475</v>
      </c>
      <c r="N381" s="95" t="s">
        <v>329</v>
      </c>
      <c r="O381" s="95" t="s">
        <v>331</v>
      </c>
      <c r="P381" s="95" t="s">
        <v>476</v>
      </c>
      <c r="Q381" s="95" t="s">
        <v>477</v>
      </c>
      <c r="R381" s="156" t="s">
        <v>478</v>
      </c>
      <c r="S381" s="99"/>
    </row>
    <row r="382" spans="1:19" ht="12.75">
      <c r="A382" s="5">
        <v>2</v>
      </c>
      <c r="B382" s="60" t="s">
        <v>479</v>
      </c>
      <c r="C382" s="60" t="s">
        <v>480</v>
      </c>
      <c r="D382" s="60" t="s">
        <v>329</v>
      </c>
      <c r="E382" s="79"/>
      <c r="F382" s="98">
        <v>3619.73</v>
      </c>
      <c r="G382" s="6" t="s">
        <v>481</v>
      </c>
      <c r="H382" s="92" t="s">
        <v>474</v>
      </c>
      <c r="I382" s="99">
        <v>32.11</v>
      </c>
      <c r="J382" s="99">
        <v>32.11</v>
      </c>
      <c r="K382" s="99"/>
      <c r="L382" s="99">
        <v>1</v>
      </c>
      <c r="M382" s="99" t="s">
        <v>160</v>
      </c>
      <c r="N382" s="99" t="s">
        <v>331</v>
      </c>
      <c r="O382" s="99" t="s">
        <v>331</v>
      </c>
      <c r="P382" s="99" t="s">
        <v>482</v>
      </c>
      <c r="Q382" s="99" t="s">
        <v>481</v>
      </c>
      <c r="R382" s="99" t="s">
        <v>483</v>
      </c>
      <c r="S382" s="99"/>
    </row>
    <row r="383" spans="1:19" ht="12.75">
      <c r="A383" s="246" t="s">
        <v>12</v>
      </c>
      <c r="B383" s="247"/>
      <c r="C383" s="247"/>
      <c r="D383" s="247"/>
      <c r="E383" s="248"/>
      <c r="F383" s="32">
        <f>SUM(F381:F382)</f>
        <v>604705.89</v>
      </c>
      <c r="G383" s="30"/>
      <c r="H383" s="24"/>
      <c r="I383" s="25"/>
      <c r="J383" s="25"/>
      <c r="K383" s="25"/>
      <c r="L383" s="25"/>
      <c r="M383" s="25"/>
      <c r="N383" s="25"/>
      <c r="O383" s="25"/>
      <c r="P383" s="25"/>
      <c r="Q383" s="25"/>
      <c r="R383" s="26"/>
      <c r="S383" s="137"/>
    </row>
    <row r="384" spans="1:19" ht="16.5" thickBot="1">
      <c r="A384" s="252" t="s">
        <v>147</v>
      </c>
      <c r="B384" s="253"/>
      <c r="C384" s="253"/>
      <c r="D384" s="253"/>
      <c r="E384" s="253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1:19" ht="30" customHeight="1">
      <c r="A385" s="254" t="s">
        <v>1</v>
      </c>
      <c r="B385" s="243" t="s">
        <v>75</v>
      </c>
      <c r="C385" s="243" t="s">
        <v>77</v>
      </c>
      <c r="D385" s="249" t="s">
        <v>81</v>
      </c>
      <c r="E385" s="243" t="s">
        <v>2</v>
      </c>
      <c r="F385" s="243" t="s">
        <v>3</v>
      </c>
      <c r="G385" s="243" t="s">
        <v>4</v>
      </c>
      <c r="H385" s="243" t="s">
        <v>5</v>
      </c>
      <c r="I385" s="243" t="s">
        <v>85</v>
      </c>
      <c r="J385" s="249" t="s">
        <v>84</v>
      </c>
      <c r="K385" s="249" t="s">
        <v>86</v>
      </c>
      <c r="L385" s="243" t="s">
        <v>6</v>
      </c>
      <c r="M385" s="243" t="s">
        <v>78</v>
      </c>
      <c r="N385" s="249" t="s">
        <v>79</v>
      </c>
      <c r="O385" s="249" t="s">
        <v>80</v>
      </c>
      <c r="P385" s="243" t="s">
        <v>7</v>
      </c>
      <c r="Q385" s="243"/>
      <c r="R385" s="243"/>
      <c r="S385" s="244" t="s">
        <v>8</v>
      </c>
    </row>
    <row r="386" spans="1:19" ht="44.25" customHeight="1" thickBot="1">
      <c r="A386" s="255"/>
      <c r="B386" s="251"/>
      <c r="C386" s="251"/>
      <c r="D386" s="250"/>
      <c r="E386" s="251"/>
      <c r="F386" s="251"/>
      <c r="G386" s="251"/>
      <c r="H386" s="251"/>
      <c r="I386" s="251"/>
      <c r="J386" s="250"/>
      <c r="K386" s="250"/>
      <c r="L386" s="251"/>
      <c r="M386" s="251"/>
      <c r="N386" s="250"/>
      <c r="O386" s="250"/>
      <c r="P386" s="7" t="s">
        <v>9</v>
      </c>
      <c r="Q386" s="7" t="s">
        <v>10</v>
      </c>
      <c r="R386" s="7" t="s">
        <v>11</v>
      </c>
      <c r="S386" s="256"/>
    </row>
    <row r="387" spans="1:19" ht="12.75">
      <c r="A387" s="92">
        <v>1</v>
      </c>
      <c r="B387" s="92" t="s">
        <v>564</v>
      </c>
      <c r="C387" s="92"/>
      <c r="D387" s="92" t="s">
        <v>153</v>
      </c>
      <c r="E387" s="93"/>
      <c r="F387" s="94">
        <v>91054.34</v>
      </c>
      <c r="G387" s="46"/>
      <c r="H387" s="92" t="s">
        <v>565</v>
      </c>
      <c r="I387" s="95" t="s">
        <v>566</v>
      </c>
      <c r="J387" s="95"/>
      <c r="K387" s="95"/>
      <c r="L387" s="95"/>
      <c r="M387" s="95"/>
      <c r="N387" s="95" t="s">
        <v>329</v>
      </c>
      <c r="O387" s="95" t="s">
        <v>567</v>
      </c>
      <c r="P387" s="95" t="s">
        <v>192</v>
      </c>
      <c r="Q387" s="95"/>
      <c r="R387" s="95" t="s">
        <v>568</v>
      </c>
      <c r="S387" s="99"/>
    </row>
    <row r="388" spans="1:19" ht="12.75">
      <c r="A388" s="246" t="s">
        <v>12</v>
      </c>
      <c r="B388" s="247"/>
      <c r="C388" s="247"/>
      <c r="D388" s="247"/>
      <c r="E388" s="248"/>
      <c r="F388" s="32">
        <f>SUM(F387:F387)</f>
        <v>91054.34</v>
      </c>
      <c r="G388" s="30"/>
      <c r="H388" s="24"/>
      <c r="I388" s="25"/>
      <c r="J388" s="25"/>
      <c r="K388" s="25"/>
      <c r="L388" s="25"/>
      <c r="M388" s="25"/>
      <c r="N388" s="25"/>
      <c r="O388" s="25"/>
      <c r="P388" s="25"/>
      <c r="Q388" s="25"/>
      <c r="R388" s="26"/>
      <c r="S388" s="137"/>
    </row>
    <row r="389" spans="1:19" ht="16.5" thickBot="1">
      <c r="A389" s="252" t="s">
        <v>148</v>
      </c>
      <c r="B389" s="253"/>
      <c r="C389" s="253"/>
      <c r="D389" s="253"/>
      <c r="E389" s="253"/>
      <c r="F389" s="253"/>
      <c r="G389" s="253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1:19" ht="12.75">
      <c r="A390" s="254" t="s">
        <v>1</v>
      </c>
      <c r="B390" s="243" t="s">
        <v>75</v>
      </c>
      <c r="C390" s="243" t="s">
        <v>77</v>
      </c>
      <c r="D390" s="249" t="s">
        <v>81</v>
      </c>
      <c r="E390" s="243" t="s">
        <v>2</v>
      </c>
      <c r="F390" s="243" t="s">
        <v>3</v>
      </c>
      <c r="G390" s="243" t="s">
        <v>4</v>
      </c>
      <c r="H390" s="243" t="s">
        <v>5</v>
      </c>
      <c r="I390" s="243" t="s">
        <v>85</v>
      </c>
      <c r="J390" s="249" t="s">
        <v>84</v>
      </c>
      <c r="K390" s="249" t="s">
        <v>0</v>
      </c>
      <c r="L390" s="243" t="s">
        <v>6</v>
      </c>
      <c r="M390" s="243" t="s">
        <v>78</v>
      </c>
      <c r="N390" s="249" t="s">
        <v>79</v>
      </c>
      <c r="O390" s="249" t="s">
        <v>80</v>
      </c>
      <c r="P390" s="243" t="s">
        <v>7</v>
      </c>
      <c r="Q390" s="243"/>
      <c r="R390" s="243"/>
      <c r="S390" s="244" t="s">
        <v>8</v>
      </c>
    </row>
    <row r="391" spans="1:19" ht="39" thickBot="1">
      <c r="A391" s="255"/>
      <c r="B391" s="251"/>
      <c r="C391" s="251"/>
      <c r="D391" s="250"/>
      <c r="E391" s="251"/>
      <c r="F391" s="251"/>
      <c r="G391" s="251"/>
      <c r="H391" s="251"/>
      <c r="I391" s="251"/>
      <c r="J391" s="250"/>
      <c r="K391" s="250"/>
      <c r="L391" s="251"/>
      <c r="M391" s="251"/>
      <c r="N391" s="250"/>
      <c r="O391" s="250"/>
      <c r="P391" s="7" t="s">
        <v>9</v>
      </c>
      <c r="Q391" s="7" t="s">
        <v>10</v>
      </c>
      <c r="R391" s="7" t="s">
        <v>11</v>
      </c>
      <c r="S391" s="245"/>
    </row>
    <row r="392" spans="1:19" ht="12.75">
      <c r="A392" s="5">
        <v>1</v>
      </c>
      <c r="B392" s="92" t="s">
        <v>385</v>
      </c>
      <c r="C392" s="92" t="s">
        <v>386</v>
      </c>
      <c r="D392" s="93" t="s">
        <v>153</v>
      </c>
      <c r="E392" s="93">
        <v>1924</v>
      </c>
      <c r="F392" s="94"/>
      <c r="G392" s="46" t="s">
        <v>445</v>
      </c>
      <c r="H392" s="92" t="s">
        <v>446</v>
      </c>
      <c r="I392" s="103" t="s">
        <v>447</v>
      </c>
      <c r="J392" s="103">
        <v>1820</v>
      </c>
      <c r="K392" s="95">
        <v>11200</v>
      </c>
      <c r="L392" s="103">
        <v>3</v>
      </c>
      <c r="M392" s="103" t="s">
        <v>153</v>
      </c>
      <c r="N392" s="103" t="s">
        <v>153</v>
      </c>
      <c r="O392" s="103" t="s">
        <v>160</v>
      </c>
      <c r="P392" s="95" t="s">
        <v>360</v>
      </c>
      <c r="Q392" s="95" t="s">
        <v>361</v>
      </c>
      <c r="R392" s="95" t="s">
        <v>432</v>
      </c>
      <c r="S392" s="139">
        <v>4181000</v>
      </c>
    </row>
    <row r="393" spans="1:19" ht="12.75">
      <c r="A393" s="5">
        <v>2</v>
      </c>
      <c r="B393" s="60" t="s">
        <v>448</v>
      </c>
      <c r="C393" s="60" t="s">
        <v>386</v>
      </c>
      <c r="D393" s="79" t="s">
        <v>153</v>
      </c>
      <c r="E393" s="79">
        <v>1969</v>
      </c>
      <c r="F393" s="98"/>
      <c r="G393" s="6" t="s">
        <v>387</v>
      </c>
      <c r="H393" s="60" t="s">
        <v>449</v>
      </c>
      <c r="I393" s="104" t="s">
        <v>450</v>
      </c>
      <c r="J393" s="99">
        <v>537.26</v>
      </c>
      <c r="K393" s="104" t="s">
        <v>451</v>
      </c>
      <c r="L393" s="99">
        <v>2</v>
      </c>
      <c r="M393" s="104" t="s">
        <v>160</v>
      </c>
      <c r="N393" s="104" t="s">
        <v>153</v>
      </c>
      <c r="O393" s="104" t="s">
        <v>160</v>
      </c>
      <c r="P393" s="99" t="s">
        <v>395</v>
      </c>
      <c r="Q393" s="99" t="s">
        <v>371</v>
      </c>
      <c r="R393" s="99" t="s">
        <v>397</v>
      </c>
      <c r="S393" s="140">
        <v>1567000</v>
      </c>
    </row>
    <row r="394" spans="1:19" ht="12.75">
      <c r="A394" s="5">
        <v>3</v>
      </c>
      <c r="B394" s="60" t="s">
        <v>452</v>
      </c>
      <c r="C394" s="60" t="s">
        <v>453</v>
      </c>
      <c r="D394" s="79" t="s">
        <v>153</v>
      </c>
      <c r="E394" s="79">
        <v>1969</v>
      </c>
      <c r="F394" s="98"/>
      <c r="G394" s="6" t="s">
        <v>387</v>
      </c>
      <c r="H394" s="60" t="s">
        <v>449</v>
      </c>
      <c r="I394" s="99">
        <v>143.65</v>
      </c>
      <c r="J394" s="99">
        <v>92.2</v>
      </c>
      <c r="K394" s="99">
        <v>459.68</v>
      </c>
      <c r="L394" s="99">
        <v>1</v>
      </c>
      <c r="M394" s="104" t="s">
        <v>153</v>
      </c>
      <c r="N394" s="104" t="s">
        <v>153</v>
      </c>
      <c r="O394" s="104" t="s">
        <v>160</v>
      </c>
      <c r="P394" s="99" t="s">
        <v>395</v>
      </c>
      <c r="Q394" s="99" t="s">
        <v>454</v>
      </c>
      <c r="R394" s="99" t="s">
        <v>397</v>
      </c>
      <c r="S394" s="140">
        <v>341000</v>
      </c>
    </row>
    <row r="395" spans="1:19" ht="12.75">
      <c r="A395" s="246" t="s">
        <v>12</v>
      </c>
      <c r="B395" s="247"/>
      <c r="C395" s="247"/>
      <c r="D395" s="247"/>
      <c r="E395" s="248"/>
      <c r="F395" s="32">
        <f>SUM(F392:F394)</f>
        <v>0</v>
      </c>
      <c r="G395" s="30"/>
      <c r="H395" s="24"/>
      <c r="I395" s="25"/>
      <c r="J395" s="25"/>
      <c r="K395" s="25"/>
      <c r="L395" s="25"/>
      <c r="M395" s="25"/>
      <c r="N395" s="25"/>
      <c r="O395" s="25"/>
      <c r="P395" s="25"/>
      <c r="Q395" s="25"/>
      <c r="R395" s="26"/>
      <c r="S395" s="141">
        <f>SUM(S392:S394)</f>
        <v>6089000</v>
      </c>
    </row>
    <row r="396" spans="1:19" ht="16.5" thickBot="1">
      <c r="A396" s="252" t="s">
        <v>149</v>
      </c>
      <c r="B396" s="253"/>
      <c r="C396" s="253"/>
      <c r="D396" s="253"/>
      <c r="E396" s="253"/>
      <c r="F396" s="253"/>
      <c r="G396" s="253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1:19" ht="12.75">
      <c r="A397" s="254" t="s">
        <v>1</v>
      </c>
      <c r="B397" s="243" t="s">
        <v>75</v>
      </c>
      <c r="C397" s="243" t="s">
        <v>77</v>
      </c>
      <c r="D397" s="249" t="s">
        <v>81</v>
      </c>
      <c r="E397" s="243" t="s">
        <v>2</v>
      </c>
      <c r="F397" s="243" t="s">
        <v>3</v>
      </c>
      <c r="G397" s="243" t="s">
        <v>4</v>
      </c>
      <c r="H397" s="243" t="s">
        <v>5</v>
      </c>
      <c r="I397" s="243" t="s">
        <v>85</v>
      </c>
      <c r="J397" s="249" t="s">
        <v>84</v>
      </c>
      <c r="K397" s="249" t="s">
        <v>86</v>
      </c>
      <c r="L397" s="243" t="s">
        <v>6</v>
      </c>
      <c r="M397" s="243" t="s">
        <v>78</v>
      </c>
      <c r="N397" s="249" t="s">
        <v>79</v>
      </c>
      <c r="O397" s="249" t="s">
        <v>80</v>
      </c>
      <c r="P397" s="243" t="s">
        <v>7</v>
      </c>
      <c r="Q397" s="243"/>
      <c r="R397" s="243"/>
      <c r="S397" s="244" t="s">
        <v>8</v>
      </c>
    </row>
    <row r="398" spans="1:19" ht="39" thickBot="1">
      <c r="A398" s="255" t="s">
        <v>55</v>
      </c>
      <c r="B398" s="251"/>
      <c r="C398" s="251"/>
      <c r="D398" s="250"/>
      <c r="E398" s="251"/>
      <c r="F398" s="251"/>
      <c r="G398" s="251"/>
      <c r="H398" s="251"/>
      <c r="I398" s="251"/>
      <c r="J398" s="250"/>
      <c r="K398" s="250"/>
      <c r="L398" s="251"/>
      <c r="M398" s="251"/>
      <c r="N398" s="250"/>
      <c r="O398" s="250"/>
      <c r="P398" s="7" t="s">
        <v>9</v>
      </c>
      <c r="Q398" s="7" t="s">
        <v>10</v>
      </c>
      <c r="R398" s="7" t="s">
        <v>11</v>
      </c>
      <c r="S398" s="245"/>
    </row>
    <row r="399" spans="1:20" ht="140.25">
      <c r="A399" s="60" t="s">
        <v>55</v>
      </c>
      <c r="B399" s="61" t="s">
        <v>151</v>
      </c>
      <c r="C399" s="61" t="s">
        <v>152</v>
      </c>
      <c r="D399" s="85" t="s">
        <v>153</v>
      </c>
      <c r="E399" s="85">
        <v>1998</v>
      </c>
      <c r="F399" s="62"/>
      <c r="G399" s="63" t="s">
        <v>154</v>
      </c>
      <c r="H399" s="136" t="s">
        <v>155</v>
      </c>
      <c r="I399" s="64" t="s">
        <v>156</v>
      </c>
      <c r="J399" s="64" t="s">
        <v>157</v>
      </c>
      <c r="K399" s="64" t="s">
        <v>158</v>
      </c>
      <c r="L399" s="64" t="s">
        <v>159</v>
      </c>
      <c r="M399" s="64" t="s">
        <v>160</v>
      </c>
      <c r="N399" s="64" t="s">
        <v>153</v>
      </c>
      <c r="O399" s="64" t="s">
        <v>160</v>
      </c>
      <c r="P399" s="65" t="s">
        <v>161</v>
      </c>
      <c r="Q399" s="66" t="s">
        <v>162</v>
      </c>
      <c r="R399" s="66" t="s">
        <v>163</v>
      </c>
      <c r="S399" s="142">
        <v>2632000</v>
      </c>
      <c r="T399" s="134"/>
    </row>
    <row r="400" spans="1:19" ht="38.25">
      <c r="A400" s="60" t="s">
        <v>56</v>
      </c>
      <c r="B400" s="67" t="s">
        <v>164</v>
      </c>
      <c r="C400" s="67" t="s">
        <v>165</v>
      </c>
      <c r="D400" s="86" t="s">
        <v>153</v>
      </c>
      <c r="E400" s="86">
        <v>1998</v>
      </c>
      <c r="F400" s="68">
        <v>263919.25</v>
      </c>
      <c r="G400" s="69" t="s">
        <v>166</v>
      </c>
      <c r="H400" s="67" t="s">
        <v>155</v>
      </c>
      <c r="I400" s="70" t="s">
        <v>167</v>
      </c>
      <c r="J400" s="70" t="s">
        <v>168</v>
      </c>
      <c r="K400" s="70" t="s">
        <v>169</v>
      </c>
      <c r="L400" s="70" t="s">
        <v>159</v>
      </c>
      <c r="M400" s="70" t="s">
        <v>160</v>
      </c>
      <c r="N400" s="70" t="s">
        <v>153</v>
      </c>
      <c r="O400" s="70" t="s">
        <v>160</v>
      </c>
      <c r="P400" s="71" t="s">
        <v>170</v>
      </c>
      <c r="Q400" s="70" t="s">
        <v>171</v>
      </c>
      <c r="R400" s="72" t="s">
        <v>172</v>
      </c>
      <c r="S400" s="143"/>
    </row>
    <row r="401" spans="1:19" ht="114.75">
      <c r="A401" s="60" t="s">
        <v>57</v>
      </c>
      <c r="B401" s="67" t="s">
        <v>173</v>
      </c>
      <c r="C401" s="67" t="s">
        <v>174</v>
      </c>
      <c r="D401" s="86" t="s">
        <v>153</v>
      </c>
      <c r="E401" s="86">
        <v>2009</v>
      </c>
      <c r="F401" s="68">
        <v>171923.23</v>
      </c>
      <c r="G401" s="69" t="s">
        <v>175</v>
      </c>
      <c r="H401" s="67" t="s">
        <v>176</v>
      </c>
      <c r="I401" s="73" t="s">
        <v>177</v>
      </c>
      <c r="J401" s="73" t="s">
        <v>178</v>
      </c>
      <c r="K401" s="73" t="s">
        <v>179</v>
      </c>
      <c r="L401" s="70" t="s">
        <v>159</v>
      </c>
      <c r="M401" s="70" t="s">
        <v>160</v>
      </c>
      <c r="N401" s="70" t="s">
        <v>153</v>
      </c>
      <c r="O401" s="70" t="s">
        <v>160</v>
      </c>
      <c r="P401" s="71" t="s">
        <v>180</v>
      </c>
      <c r="Q401" s="71" t="s">
        <v>181</v>
      </c>
      <c r="R401" s="71" t="s">
        <v>182</v>
      </c>
      <c r="S401" s="143"/>
    </row>
    <row r="402" spans="1:19" ht="38.25">
      <c r="A402" s="60" t="s">
        <v>58</v>
      </c>
      <c r="B402" s="74" t="s">
        <v>183</v>
      </c>
      <c r="C402" s="74" t="s">
        <v>184</v>
      </c>
      <c r="D402" s="86" t="s">
        <v>153</v>
      </c>
      <c r="E402" s="86"/>
      <c r="F402" s="68">
        <v>86929</v>
      </c>
      <c r="G402" s="69" t="s">
        <v>175</v>
      </c>
      <c r="H402" s="74" t="s">
        <v>185</v>
      </c>
      <c r="I402" s="70"/>
      <c r="J402" s="73" t="s">
        <v>186</v>
      </c>
      <c r="K402" s="70"/>
      <c r="L402" s="70" t="s">
        <v>159</v>
      </c>
      <c r="M402" s="70" t="s">
        <v>160</v>
      </c>
      <c r="N402" s="70" t="s">
        <v>153</v>
      </c>
      <c r="O402" s="70" t="s">
        <v>160</v>
      </c>
      <c r="P402" s="71" t="s">
        <v>170</v>
      </c>
      <c r="Q402" s="70" t="s">
        <v>171</v>
      </c>
      <c r="R402" s="71" t="s">
        <v>187</v>
      </c>
      <c r="S402" s="143"/>
    </row>
    <row r="403" spans="1:19" ht="25.5">
      <c r="A403" s="60" t="s">
        <v>59</v>
      </c>
      <c r="B403" s="74" t="s">
        <v>188</v>
      </c>
      <c r="C403" s="74" t="s">
        <v>189</v>
      </c>
      <c r="D403" s="86" t="s">
        <v>153</v>
      </c>
      <c r="E403" s="86">
        <v>1987</v>
      </c>
      <c r="F403" s="68">
        <v>449645.68</v>
      </c>
      <c r="G403" s="69" t="s">
        <v>175</v>
      </c>
      <c r="H403" s="74" t="s">
        <v>190</v>
      </c>
      <c r="I403" s="70"/>
      <c r="J403" s="73" t="s">
        <v>191</v>
      </c>
      <c r="K403" s="70"/>
      <c r="L403" s="75">
        <v>3</v>
      </c>
      <c r="M403" s="73" t="s">
        <v>153</v>
      </c>
      <c r="N403" s="70" t="s">
        <v>153</v>
      </c>
      <c r="O403" s="70" t="s">
        <v>160</v>
      </c>
      <c r="P403" s="73" t="s">
        <v>192</v>
      </c>
      <c r="Q403" s="70" t="s">
        <v>171</v>
      </c>
      <c r="R403" s="71" t="s">
        <v>187</v>
      </c>
      <c r="S403" s="143"/>
    </row>
    <row r="404" spans="1:19" ht="12.75">
      <c r="A404" s="246" t="s">
        <v>12</v>
      </c>
      <c r="B404" s="247"/>
      <c r="C404" s="247"/>
      <c r="D404" s="247"/>
      <c r="E404" s="248"/>
      <c r="F404" s="32">
        <f>SUM(F399:F403)</f>
        <v>972417.1599999999</v>
      </c>
      <c r="G404" s="30"/>
      <c r="H404" s="24"/>
      <c r="I404" s="25"/>
      <c r="J404" s="25"/>
      <c r="K404" s="25"/>
      <c r="L404" s="25"/>
      <c r="M404" s="25"/>
      <c r="N404" s="25"/>
      <c r="O404" s="25"/>
      <c r="P404" s="25"/>
      <c r="Q404" s="25"/>
      <c r="R404" s="26"/>
      <c r="S404" s="141">
        <f>S399</f>
        <v>2632000</v>
      </c>
    </row>
    <row r="405" spans="1:19" ht="16.5" thickBot="1">
      <c r="A405" s="252" t="s">
        <v>150</v>
      </c>
      <c r="B405" s="253"/>
      <c r="C405" s="253"/>
      <c r="D405" s="253"/>
      <c r="E405" s="253"/>
      <c r="F405" s="253"/>
      <c r="G405" s="253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1:19" ht="12.75">
      <c r="A406" s="254" t="s">
        <v>1</v>
      </c>
      <c r="B406" s="243" t="s">
        <v>75</v>
      </c>
      <c r="C406" s="243" t="s">
        <v>77</v>
      </c>
      <c r="D406" s="249" t="s">
        <v>81</v>
      </c>
      <c r="E406" s="243" t="s">
        <v>2</v>
      </c>
      <c r="F406" s="243" t="s">
        <v>3</v>
      </c>
      <c r="G406" s="243" t="s">
        <v>4</v>
      </c>
      <c r="H406" s="243" t="s">
        <v>5</v>
      </c>
      <c r="I406" s="243" t="s">
        <v>85</v>
      </c>
      <c r="J406" s="249" t="s">
        <v>84</v>
      </c>
      <c r="K406" s="249" t="s">
        <v>86</v>
      </c>
      <c r="L406" s="243" t="s">
        <v>6</v>
      </c>
      <c r="M406" s="243" t="s">
        <v>78</v>
      </c>
      <c r="N406" s="249" t="s">
        <v>79</v>
      </c>
      <c r="O406" s="249" t="s">
        <v>80</v>
      </c>
      <c r="P406" s="243" t="s">
        <v>7</v>
      </c>
      <c r="Q406" s="243"/>
      <c r="R406" s="243"/>
      <c r="S406" s="244" t="s">
        <v>8</v>
      </c>
    </row>
    <row r="407" spans="1:19" ht="39" thickBot="1">
      <c r="A407" s="255" t="s">
        <v>55</v>
      </c>
      <c r="B407" s="251"/>
      <c r="C407" s="251"/>
      <c r="D407" s="250"/>
      <c r="E407" s="251"/>
      <c r="F407" s="251"/>
      <c r="G407" s="251"/>
      <c r="H407" s="251"/>
      <c r="I407" s="251"/>
      <c r="J407" s="250"/>
      <c r="K407" s="250"/>
      <c r="L407" s="251"/>
      <c r="M407" s="251"/>
      <c r="N407" s="250"/>
      <c r="O407" s="250"/>
      <c r="P407" s="7" t="s">
        <v>9</v>
      </c>
      <c r="Q407" s="7" t="s">
        <v>10</v>
      </c>
      <c r="R407" s="7" t="s">
        <v>11</v>
      </c>
      <c r="S407" s="245"/>
    </row>
    <row r="408" spans="1:19" ht="12.75">
      <c r="A408" s="60" t="s">
        <v>55</v>
      </c>
      <c r="B408" s="92" t="s">
        <v>327</v>
      </c>
      <c r="C408" s="92" t="s">
        <v>328</v>
      </c>
      <c r="D408" s="93" t="s">
        <v>329</v>
      </c>
      <c r="E408" s="93">
        <v>1998</v>
      </c>
      <c r="F408" s="94">
        <v>65785.65</v>
      </c>
      <c r="G408" s="46"/>
      <c r="H408" s="92" t="s">
        <v>330</v>
      </c>
      <c r="I408" s="95"/>
      <c r="J408" s="96">
        <v>138.9</v>
      </c>
      <c r="K408" s="95"/>
      <c r="L408" s="97">
        <v>1</v>
      </c>
      <c r="M408" s="97" t="s">
        <v>331</v>
      </c>
      <c r="N408" s="97" t="s">
        <v>329</v>
      </c>
      <c r="O408" s="97" t="s">
        <v>331</v>
      </c>
      <c r="P408" s="97" t="s">
        <v>329</v>
      </c>
      <c r="Q408" s="97" t="s">
        <v>329</v>
      </c>
      <c r="R408" s="97" t="s">
        <v>332</v>
      </c>
      <c r="S408" s="139"/>
    </row>
    <row r="409" spans="1:19" ht="12.75">
      <c r="A409" s="60" t="s">
        <v>56</v>
      </c>
      <c r="B409" s="60" t="s">
        <v>327</v>
      </c>
      <c r="C409" s="60" t="s">
        <v>328</v>
      </c>
      <c r="D409" s="79" t="s">
        <v>329</v>
      </c>
      <c r="E409" s="79">
        <v>1998</v>
      </c>
      <c r="F409" s="98">
        <v>28948.85</v>
      </c>
      <c r="G409" s="6"/>
      <c r="H409" s="60" t="s">
        <v>333</v>
      </c>
      <c r="I409" s="99"/>
      <c r="J409" s="100">
        <v>328</v>
      </c>
      <c r="K409" s="99"/>
      <c r="L409" s="101">
        <v>1</v>
      </c>
      <c r="M409" s="101" t="s">
        <v>331</v>
      </c>
      <c r="N409" s="101" t="s">
        <v>329</v>
      </c>
      <c r="O409" s="101" t="s">
        <v>331</v>
      </c>
      <c r="P409" s="101" t="s">
        <v>329</v>
      </c>
      <c r="Q409" s="101" t="s">
        <v>329</v>
      </c>
      <c r="R409" s="101" t="s">
        <v>332</v>
      </c>
      <c r="S409" s="140"/>
    </row>
    <row r="410" spans="1:19" ht="12.75">
      <c r="A410" s="60" t="s">
        <v>57</v>
      </c>
      <c r="B410" s="60" t="s">
        <v>327</v>
      </c>
      <c r="C410" s="60" t="s">
        <v>328</v>
      </c>
      <c r="D410" s="79" t="s">
        <v>329</v>
      </c>
      <c r="E410" s="79">
        <v>1998</v>
      </c>
      <c r="F410" s="98">
        <v>40612.58</v>
      </c>
      <c r="G410" s="6"/>
      <c r="H410" s="60" t="s">
        <v>334</v>
      </c>
      <c r="I410" s="99"/>
      <c r="J410" s="100">
        <v>187</v>
      </c>
      <c r="K410" s="99"/>
      <c r="L410" s="101">
        <v>1</v>
      </c>
      <c r="M410" s="101" t="s">
        <v>331</v>
      </c>
      <c r="N410" s="101" t="s">
        <v>329</v>
      </c>
      <c r="O410" s="101" t="s">
        <v>331</v>
      </c>
      <c r="P410" s="101" t="s">
        <v>329</v>
      </c>
      <c r="Q410" s="101" t="s">
        <v>331</v>
      </c>
      <c r="R410" s="101" t="s">
        <v>332</v>
      </c>
      <c r="S410" s="140"/>
    </row>
    <row r="411" spans="1:19" ht="12.75">
      <c r="A411" s="60" t="s">
        <v>58</v>
      </c>
      <c r="B411" s="60" t="s">
        <v>327</v>
      </c>
      <c r="C411" s="60" t="s">
        <v>328</v>
      </c>
      <c r="D411" s="79" t="s">
        <v>329</v>
      </c>
      <c r="E411" s="79">
        <v>1998</v>
      </c>
      <c r="F411" s="98">
        <v>65256.33</v>
      </c>
      <c r="G411" s="6"/>
      <c r="H411" s="60" t="s">
        <v>335</v>
      </c>
      <c r="I411" s="99"/>
      <c r="J411" s="100">
        <v>228.7</v>
      </c>
      <c r="K411" s="99"/>
      <c r="L411" s="101">
        <v>1</v>
      </c>
      <c r="M411" s="101" t="s">
        <v>331</v>
      </c>
      <c r="N411" s="101" t="s">
        <v>329</v>
      </c>
      <c r="O411" s="101" t="s">
        <v>331</v>
      </c>
      <c r="P411" s="101" t="s">
        <v>329</v>
      </c>
      <c r="Q411" s="101" t="s">
        <v>329</v>
      </c>
      <c r="R411" s="101" t="s">
        <v>332</v>
      </c>
      <c r="S411" s="140"/>
    </row>
    <row r="412" spans="1:19" ht="12.75">
      <c r="A412" s="60" t="s">
        <v>59</v>
      </c>
      <c r="B412" s="60" t="s">
        <v>327</v>
      </c>
      <c r="C412" s="60" t="s">
        <v>328</v>
      </c>
      <c r="D412" s="79" t="s">
        <v>329</v>
      </c>
      <c r="E412" s="79">
        <v>1998</v>
      </c>
      <c r="F412" s="98">
        <v>111252.48</v>
      </c>
      <c r="G412" s="6"/>
      <c r="H412" s="60" t="s">
        <v>336</v>
      </c>
      <c r="I412" s="99"/>
      <c r="J412" s="100">
        <v>316.5</v>
      </c>
      <c r="K412" s="99"/>
      <c r="L412" s="101">
        <v>2</v>
      </c>
      <c r="M412" s="101" t="s">
        <v>331</v>
      </c>
      <c r="N412" s="101" t="s">
        <v>329</v>
      </c>
      <c r="O412" s="101" t="s">
        <v>331</v>
      </c>
      <c r="P412" s="101" t="s">
        <v>329</v>
      </c>
      <c r="Q412" s="101" t="s">
        <v>329</v>
      </c>
      <c r="R412" s="101" t="s">
        <v>332</v>
      </c>
      <c r="S412" s="140"/>
    </row>
    <row r="413" spans="1:19" ht="12.75">
      <c r="A413" s="246" t="s">
        <v>12</v>
      </c>
      <c r="B413" s="247"/>
      <c r="C413" s="247"/>
      <c r="D413" s="247"/>
      <c r="E413" s="248"/>
      <c r="F413" s="32">
        <f>SUM(F408:F412)</f>
        <v>311855.89</v>
      </c>
      <c r="G413" s="30"/>
      <c r="H413" s="24"/>
      <c r="I413" s="25"/>
      <c r="J413" s="25"/>
      <c r="K413" s="25"/>
      <c r="L413" s="25"/>
      <c r="M413" s="25"/>
      <c r="N413" s="25"/>
      <c r="O413" s="25"/>
      <c r="P413" s="25"/>
      <c r="Q413" s="25"/>
      <c r="R413" s="26"/>
      <c r="S413" s="137"/>
    </row>
    <row r="416" ht="12.75">
      <c r="F416" s="209"/>
    </row>
    <row r="418" spans="6:8" ht="12.75">
      <c r="F418" s="240" t="s">
        <v>1002</v>
      </c>
      <c r="G418" s="240" t="s">
        <v>1003</v>
      </c>
      <c r="H418" s="240" t="s">
        <v>12</v>
      </c>
    </row>
    <row r="419" spans="6:8" ht="12.75">
      <c r="F419" s="241">
        <f>SUM(F293,F303,F309,F315,F320,F327,F335,F340,F345,F350,F355,F362,F370,F377,F383,F388,F395,F404,F413)</f>
        <v>47477738.20999997</v>
      </c>
      <c r="G419" s="242">
        <f>SUM(S315,S320,S327,S335,S340,S350,S355,S362,S370,S377,S395,S404)</f>
        <v>33838000</v>
      </c>
      <c r="H419" s="241">
        <f>SUM(F419:G419)</f>
        <v>81315738.20999998</v>
      </c>
    </row>
    <row r="421" ht="12.75">
      <c r="H421" s="209"/>
    </row>
  </sheetData>
  <sheetProtection/>
  <mergeCells count="361">
    <mergeCell ref="G397:G398"/>
    <mergeCell ref="H397:H398"/>
    <mergeCell ref="A396:S396"/>
    <mergeCell ref="A404:E404"/>
    <mergeCell ref="A397:A398"/>
    <mergeCell ref="B397:B398"/>
    <mergeCell ref="C397:C398"/>
    <mergeCell ref="D397:D398"/>
    <mergeCell ref="F397:F398"/>
    <mergeCell ref="P397:R397"/>
    <mergeCell ref="A363:S363"/>
    <mergeCell ref="A371:S371"/>
    <mergeCell ref="A378:S378"/>
    <mergeCell ref="A384:S384"/>
    <mergeCell ref="A389:S389"/>
    <mergeCell ref="A364:A365"/>
    <mergeCell ref="B364:B365"/>
    <mergeCell ref="S364:S365"/>
    <mergeCell ref="J364:J365"/>
    <mergeCell ref="G364:G365"/>
    <mergeCell ref="P337:R337"/>
    <mergeCell ref="S337:S338"/>
    <mergeCell ref="A341:S341"/>
    <mergeCell ref="A346:S346"/>
    <mergeCell ref="A351:S351"/>
    <mergeCell ref="A356:S356"/>
    <mergeCell ref="G337:G338"/>
    <mergeCell ref="H337:H338"/>
    <mergeCell ref="I337:I338"/>
    <mergeCell ref="J337:J338"/>
    <mergeCell ref="K337:K338"/>
    <mergeCell ref="L337:L338"/>
    <mergeCell ref="A337:A338"/>
    <mergeCell ref="B337:B338"/>
    <mergeCell ref="C337:C338"/>
    <mergeCell ref="D337:D338"/>
    <mergeCell ref="E337:E338"/>
    <mergeCell ref="F337:F338"/>
    <mergeCell ref="A336:S336"/>
    <mergeCell ref="M317:M318"/>
    <mergeCell ref="N317:N318"/>
    <mergeCell ref="O317:O318"/>
    <mergeCell ref="H317:H318"/>
    <mergeCell ref="I317:I318"/>
    <mergeCell ref="J317:J318"/>
    <mergeCell ref="K317:K318"/>
    <mergeCell ref="P317:R317"/>
    <mergeCell ref="S317:S318"/>
    <mergeCell ref="A1:A2"/>
    <mergeCell ref="A303:E303"/>
    <mergeCell ref="G295:G296"/>
    <mergeCell ref="H295:H296"/>
    <mergeCell ref="D1:D2"/>
    <mergeCell ref="A316:S316"/>
    <mergeCell ref="F295:F296"/>
    <mergeCell ref="A304:S304"/>
    <mergeCell ref="S295:S296"/>
    <mergeCell ref="K295:K296"/>
    <mergeCell ref="L295:L296"/>
    <mergeCell ref="M295:M296"/>
    <mergeCell ref="H305:H306"/>
    <mergeCell ref="E1:E2"/>
    <mergeCell ref="A294:S294"/>
    <mergeCell ref="A293:E293"/>
    <mergeCell ref="N295:N296"/>
    <mergeCell ref="A295:A296"/>
    <mergeCell ref="B295:B296"/>
    <mergeCell ref="C295:C296"/>
    <mergeCell ref="D295:D296"/>
    <mergeCell ref="O1:O2"/>
    <mergeCell ref="J295:J296"/>
    <mergeCell ref="P295:R295"/>
    <mergeCell ref="S1:S2"/>
    <mergeCell ref="G1:G2"/>
    <mergeCell ref="P1:R1"/>
    <mergeCell ref="I1:I2"/>
    <mergeCell ref="H1:H2"/>
    <mergeCell ref="M1:M2"/>
    <mergeCell ref="A345:B345"/>
    <mergeCell ref="O295:O296"/>
    <mergeCell ref="B1:B2"/>
    <mergeCell ref="C1:C2"/>
    <mergeCell ref="M305:M306"/>
    <mergeCell ref="C305:C306"/>
    <mergeCell ref="O305:O306"/>
    <mergeCell ref="E305:E306"/>
    <mergeCell ref="F1:F2"/>
    <mergeCell ref="L1:L2"/>
    <mergeCell ref="N1:N2"/>
    <mergeCell ref="K1:K2"/>
    <mergeCell ref="N305:N306"/>
    <mergeCell ref="I295:I296"/>
    <mergeCell ref="A3:S3"/>
    <mergeCell ref="S305:S306"/>
    <mergeCell ref="J1:J2"/>
    <mergeCell ref="L305:L306"/>
    <mergeCell ref="E295:E296"/>
    <mergeCell ref="I305:I306"/>
    <mergeCell ref="J305:J306"/>
    <mergeCell ref="A310:S310"/>
    <mergeCell ref="A309:E309"/>
    <mergeCell ref="G305:G306"/>
    <mergeCell ref="K305:K306"/>
    <mergeCell ref="A305:A306"/>
    <mergeCell ref="B305:B306"/>
    <mergeCell ref="D305:D306"/>
    <mergeCell ref="F305:F306"/>
    <mergeCell ref="P305:R305"/>
    <mergeCell ref="E311:E312"/>
    <mergeCell ref="F311:F312"/>
    <mergeCell ref="G311:G312"/>
    <mergeCell ref="H311:H312"/>
    <mergeCell ref="A311:A312"/>
    <mergeCell ref="B311:B312"/>
    <mergeCell ref="C311:C312"/>
    <mergeCell ref="D311:D312"/>
    <mergeCell ref="M311:M312"/>
    <mergeCell ref="N311:N312"/>
    <mergeCell ref="O311:O312"/>
    <mergeCell ref="P311:R311"/>
    <mergeCell ref="I311:I312"/>
    <mergeCell ref="J311:J312"/>
    <mergeCell ref="K311:K312"/>
    <mergeCell ref="L311:L312"/>
    <mergeCell ref="S311:S312"/>
    <mergeCell ref="A315:E315"/>
    <mergeCell ref="A317:A318"/>
    <mergeCell ref="B317:B318"/>
    <mergeCell ref="C317:C318"/>
    <mergeCell ref="D317:D318"/>
    <mergeCell ref="E317:E318"/>
    <mergeCell ref="F317:F318"/>
    <mergeCell ref="G317:G318"/>
    <mergeCell ref="L317:L318"/>
    <mergeCell ref="A320:E320"/>
    <mergeCell ref="A322:A323"/>
    <mergeCell ref="B322:B323"/>
    <mergeCell ref="C322:C323"/>
    <mergeCell ref="D322:D323"/>
    <mergeCell ref="E322:E323"/>
    <mergeCell ref="F322:F323"/>
    <mergeCell ref="A321:S321"/>
    <mergeCell ref="F329:F330"/>
    <mergeCell ref="G329:G330"/>
    <mergeCell ref="G322:G323"/>
    <mergeCell ref="L322:L323"/>
    <mergeCell ref="M322:M323"/>
    <mergeCell ref="N322:N323"/>
    <mergeCell ref="H322:H323"/>
    <mergeCell ref="I322:I323"/>
    <mergeCell ref="A327:E327"/>
    <mergeCell ref="A329:A330"/>
    <mergeCell ref="B329:B330"/>
    <mergeCell ref="C329:C330"/>
    <mergeCell ref="D329:D330"/>
    <mergeCell ref="E329:E330"/>
    <mergeCell ref="A328:S328"/>
    <mergeCell ref="I329:I330"/>
    <mergeCell ref="J329:J330"/>
    <mergeCell ref="K329:K330"/>
    <mergeCell ref="P322:R322"/>
    <mergeCell ref="S322:S323"/>
    <mergeCell ref="O322:O323"/>
    <mergeCell ref="L329:L330"/>
    <mergeCell ref="J322:J323"/>
    <mergeCell ref="K322:K323"/>
    <mergeCell ref="M337:M338"/>
    <mergeCell ref="N337:N338"/>
    <mergeCell ref="O337:O338"/>
    <mergeCell ref="P329:R329"/>
    <mergeCell ref="S329:S330"/>
    <mergeCell ref="A335:E335"/>
    <mergeCell ref="M329:M330"/>
    <mergeCell ref="N329:N330"/>
    <mergeCell ref="O329:O330"/>
    <mergeCell ref="H329:H330"/>
    <mergeCell ref="F342:F343"/>
    <mergeCell ref="K342:K343"/>
    <mergeCell ref="L342:L343"/>
    <mergeCell ref="M342:M343"/>
    <mergeCell ref="N342:N343"/>
    <mergeCell ref="O342:O343"/>
    <mergeCell ref="A340:B340"/>
    <mergeCell ref="A342:A343"/>
    <mergeCell ref="B342:B343"/>
    <mergeCell ref="C342:C343"/>
    <mergeCell ref="D342:D343"/>
    <mergeCell ref="E342:E343"/>
    <mergeCell ref="P342:R342"/>
    <mergeCell ref="S342:S343"/>
    <mergeCell ref="G342:G343"/>
    <mergeCell ref="H342:H343"/>
    <mergeCell ref="I342:I343"/>
    <mergeCell ref="J342:J343"/>
    <mergeCell ref="K347:K348"/>
    <mergeCell ref="L347:L348"/>
    <mergeCell ref="A347:A348"/>
    <mergeCell ref="B347:B348"/>
    <mergeCell ref="C347:C348"/>
    <mergeCell ref="D347:D348"/>
    <mergeCell ref="E347:E348"/>
    <mergeCell ref="F347:F348"/>
    <mergeCell ref="N357:N358"/>
    <mergeCell ref="S347:S348"/>
    <mergeCell ref="G347:G348"/>
    <mergeCell ref="H347:H348"/>
    <mergeCell ref="I347:I348"/>
    <mergeCell ref="J347:J348"/>
    <mergeCell ref="M347:M348"/>
    <mergeCell ref="N347:N348"/>
    <mergeCell ref="O347:O348"/>
    <mergeCell ref="P347:R347"/>
    <mergeCell ref="H364:H365"/>
    <mergeCell ref="I364:I365"/>
    <mergeCell ref="O357:O358"/>
    <mergeCell ref="P357:R357"/>
    <mergeCell ref="A357:A358"/>
    <mergeCell ref="B357:B358"/>
    <mergeCell ref="C357:C358"/>
    <mergeCell ref="D357:D358"/>
    <mergeCell ref="M357:M358"/>
    <mergeCell ref="C364:C365"/>
    <mergeCell ref="S357:S358"/>
    <mergeCell ref="A362:E362"/>
    <mergeCell ref="G357:G358"/>
    <mergeCell ref="H357:H358"/>
    <mergeCell ref="I357:I358"/>
    <mergeCell ref="J357:J358"/>
    <mergeCell ref="E357:E358"/>
    <mergeCell ref="F357:F358"/>
    <mergeCell ref="K357:K358"/>
    <mergeCell ref="L357:L358"/>
    <mergeCell ref="D364:D365"/>
    <mergeCell ref="O364:O365"/>
    <mergeCell ref="K372:K373"/>
    <mergeCell ref="L372:L373"/>
    <mergeCell ref="M385:M386"/>
    <mergeCell ref="N385:N386"/>
    <mergeCell ref="E364:E365"/>
    <mergeCell ref="F364:F365"/>
    <mergeCell ref="A370:E370"/>
    <mergeCell ref="M364:M365"/>
    <mergeCell ref="N364:N365"/>
    <mergeCell ref="O379:O380"/>
    <mergeCell ref="K364:K365"/>
    <mergeCell ref="L364:L365"/>
    <mergeCell ref="L379:L380"/>
    <mergeCell ref="S397:S398"/>
    <mergeCell ref="P364:R364"/>
    <mergeCell ref="M397:M398"/>
    <mergeCell ref="N397:N398"/>
    <mergeCell ref="O397:O398"/>
    <mergeCell ref="A372:A373"/>
    <mergeCell ref="B372:B373"/>
    <mergeCell ref="C372:C373"/>
    <mergeCell ref="D372:D373"/>
    <mergeCell ref="E372:E373"/>
    <mergeCell ref="F372:F373"/>
    <mergeCell ref="S372:S373"/>
    <mergeCell ref="A377:E377"/>
    <mergeCell ref="G372:G373"/>
    <mergeCell ref="H372:H373"/>
    <mergeCell ref="I372:I373"/>
    <mergeCell ref="J372:J373"/>
    <mergeCell ref="M372:M373"/>
    <mergeCell ref="N372:N373"/>
    <mergeCell ref="O372:O373"/>
    <mergeCell ref="P372:R372"/>
    <mergeCell ref="A379:A380"/>
    <mergeCell ref="B379:B380"/>
    <mergeCell ref="C379:C380"/>
    <mergeCell ref="D379:D380"/>
    <mergeCell ref="E379:E380"/>
    <mergeCell ref="F379:F380"/>
    <mergeCell ref="S379:S380"/>
    <mergeCell ref="A383:E383"/>
    <mergeCell ref="G379:G380"/>
    <mergeCell ref="H379:H380"/>
    <mergeCell ref="I379:I380"/>
    <mergeCell ref="J379:J380"/>
    <mergeCell ref="M379:M380"/>
    <mergeCell ref="N379:N380"/>
    <mergeCell ref="P379:R379"/>
    <mergeCell ref="K379:K380"/>
    <mergeCell ref="D390:D391"/>
    <mergeCell ref="E390:E391"/>
    <mergeCell ref="F390:F391"/>
    <mergeCell ref="O385:O386"/>
    <mergeCell ref="B390:B391"/>
    <mergeCell ref="P385:R385"/>
    <mergeCell ref="C385:C386"/>
    <mergeCell ref="D385:D386"/>
    <mergeCell ref="K385:K386"/>
    <mergeCell ref="L385:L386"/>
    <mergeCell ref="S385:S386"/>
    <mergeCell ref="A388:E388"/>
    <mergeCell ref="G385:G386"/>
    <mergeCell ref="H385:H386"/>
    <mergeCell ref="I385:I386"/>
    <mergeCell ref="J385:J386"/>
    <mergeCell ref="E385:E386"/>
    <mergeCell ref="F385:F386"/>
    <mergeCell ref="A385:A386"/>
    <mergeCell ref="B385:B386"/>
    <mergeCell ref="S390:S391"/>
    <mergeCell ref="A395:E395"/>
    <mergeCell ref="G390:G391"/>
    <mergeCell ref="H390:H391"/>
    <mergeCell ref="I390:I391"/>
    <mergeCell ref="J390:J391"/>
    <mergeCell ref="K390:K391"/>
    <mergeCell ref="L390:L391"/>
    <mergeCell ref="A390:A391"/>
    <mergeCell ref="C390:C391"/>
    <mergeCell ref="E352:E353"/>
    <mergeCell ref="O390:O391"/>
    <mergeCell ref="P390:R390"/>
    <mergeCell ref="M390:M391"/>
    <mergeCell ref="N390:N391"/>
    <mergeCell ref="I397:I398"/>
    <mergeCell ref="J397:J398"/>
    <mergeCell ref="K397:K398"/>
    <mergeCell ref="L397:L398"/>
    <mergeCell ref="E397:E398"/>
    <mergeCell ref="A350:B350"/>
    <mergeCell ref="A355:B355"/>
    <mergeCell ref="A352:A353"/>
    <mergeCell ref="B352:B353"/>
    <mergeCell ref="C352:C353"/>
    <mergeCell ref="D352:D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R352"/>
    <mergeCell ref="S352:S353"/>
    <mergeCell ref="A405:S405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I406:I407"/>
    <mergeCell ref="P406:R406"/>
    <mergeCell ref="S406:S407"/>
    <mergeCell ref="A413:E413"/>
    <mergeCell ref="J406:J407"/>
    <mergeCell ref="K406:K407"/>
    <mergeCell ref="L406:L407"/>
    <mergeCell ref="M406:M407"/>
    <mergeCell ref="N406:N407"/>
    <mergeCell ref="O406:O40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7"/>
  <sheetViews>
    <sheetView zoomScaleSheetLayoutView="100" workbookViewId="0" topLeftCell="A329">
      <selection activeCell="B360" sqref="B360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46" customWidth="1"/>
    <col min="4" max="4" width="26.00390625" style="34" customWidth="1"/>
    <col min="5" max="5" width="16.28125" style="1" customWidth="1"/>
    <col min="6" max="6" width="15.00390625" style="34" bestFit="1" customWidth="1"/>
    <col min="7" max="16384" width="9.140625" style="1" customWidth="1"/>
  </cols>
  <sheetData>
    <row r="1" spans="1:4" ht="25.5">
      <c r="A1" s="37" t="s">
        <v>1</v>
      </c>
      <c r="B1" s="37" t="s">
        <v>14</v>
      </c>
      <c r="C1" s="37" t="s">
        <v>15</v>
      </c>
      <c r="D1" s="38" t="s">
        <v>16</v>
      </c>
    </row>
    <row r="2" spans="1:4" ht="12.75">
      <c r="A2" s="264" t="s">
        <v>123</v>
      </c>
      <c r="B2" s="265"/>
      <c r="C2" s="265"/>
      <c r="D2" s="265"/>
    </row>
    <row r="3" spans="1:4" ht="14.25">
      <c r="A3" s="268" t="s">
        <v>87</v>
      </c>
      <c r="B3" s="269"/>
      <c r="C3" s="269"/>
      <c r="D3" s="270"/>
    </row>
    <row r="4" spans="1:4" ht="12.75">
      <c r="A4" s="9">
        <v>1</v>
      </c>
      <c r="B4" s="171" t="s">
        <v>950</v>
      </c>
      <c r="C4" s="171">
        <v>2006</v>
      </c>
      <c r="D4" s="206">
        <v>470.92</v>
      </c>
    </row>
    <row r="5" spans="1:4" ht="12.75">
      <c r="A5" s="9">
        <v>2</v>
      </c>
      <c r="B5" s="171" t="s">
        <v>951</v>
      </c>
      <c r="C5" s="171">
        <v>2006</v>
      </c>
      <c r="D5" s="206">
        <v>470.92</v>
      </c>
    </row>
    <row r="6" spans="1:4" ht="12.75">
      <c r="A6" s="9">
        <v>3</v>
      </c>
      <c r="B6" s="171" t="s">
        <v>952</v>
      </c>
      <c r="C6" s="171">
        <v>2006</v>
      </c>
      <c r="D6" s="206">
        <v>470.92</v>
      </c>
    </row>
    <row r="7" spans="1:4" ht="12.75">
      <c r="A7" s="8">
        <v>4</v>
      </c>
      <c r="B7" s="171" t="s">
        <v>953</v>
      </c>
      <c r="C7" s="171">
        <v>2006</v>
      </c>
      <c r="D7" s="206">
        <v>470.92</v>
      </c>
    </row>
    <row r="8" spans="1:4" ht="12.75">
      <c r="A8" s="9">
        <v>5</v>
      </c>
      <c r="B8" s="171" t="s">
        <v>954</v>
      </c>
      <c r="C8" s="171">
        <v>2006</v>
      </c>
      <c r="D8" s="206">
        <v>470.92</v>
      </c>
    </row>
    <row r="9" spans="1:4" ht="12.75">
      <c r="A9" s="9"/>
      <c r="B9" s="171" t="s">
        <v>955</v>
      </c>
      <c r="C9" s="171">
        <v>2006</v>
      </c>
      <c r="D9" s="206">
        <v>470.92</v>
      </c>
    </row>
    <row r="10" spans="1:4" ht="12.75">
      <c r="A10" s="9"/>
      <c r="B10" s="171" t="s">
        <v>956</v>
      </c>
      <c r="C10" s="171">
        <v>2006</v>
      </c>
      <c r="D10" s="206">
        <v>470.92</v>
      </c>
    </row>
    <row r="11" spans="1:4" ht="12.75">
      <c r="A11" s="9"/>
      <c r="B11" s="171" t="s">
        <v>957</v>
      </c>
      <c r="C11" s="171">
        <v>2006</v>
      </c>
      <c r="D11" s="206">
        <v>1528.66</v>
      </c>
    </row>
    <row r="12" spans="1:4" ht="12.75">
      <c r="A12" s="9"/>
      <c r="B12" s="171" t="s">
        <v>958</v>
      </c>
      <c r="C12" s="171">
        <v>2006</v>
      </c>
      <c r="D12" s="206">
        <v>1528.66</v>
      </c>
    </row>
    <row r="13" spans="1:4" ht="12.75">
      <c r="A13" s="9"/>
      <c r="B13" s="171" t="s">
        <v>959</v>
      </c>
      <c r="C13" s="171">
        <v>2007</v>
      </c>
      <c r="D13" s="206">
        <v>425.84</v>
      </c>
    </row>
    <row r="14" spans="1:4" ht="12.75">
      <c r="A14" s="9"/>
      <c r="B14" s="171" t="s">
        <v>959</v>
      </c>
      <c r="C14" s="171">
        <v>2007</v>
      </c>
      <c r="D14" s="206">
        <v>425.84</v>
      </c>
    </row>
    <row r="15" spans="1:4" ht="12.75">
      <c r="A15" s="9"/>
      <c r="B15" s="171" t="s">
        <v>959</v>
      </c>
      <c r="C15" s="171">
        <v>2007</v>
      </c>
      <c r="D15" s="206">
        <v>425.84</v>
      </c>
    </row>
    <row r="16" spans="1:4" ht="12.75">
      <c r="A16" s="9"/>
      <c r="B16" s="171" t="s">
        <v>959</v>
      </c>
      <c r="C16" s="171">
        <v>2007</v>
      </c>
      <c r="D16" s="206">
        <v>425.84</v>
      </c>
    </row>
    <row r="17" spans="1:4" ht="12.75">
      <c r="A17" s="9"/>
      <c r="B17" s="171" t="s">
        <v>959</v>
      </c>
      <c r="C17" s="171">
        <v>2007</v>
      </c>
      <c r="D17" s="206">
        <v>425.84</v>
      </c>
    </row>
    <row r="18" spans="1:4" ht="12.75">
      <c r="A18" s="9"/>
      <c r="B18" s="171" t="s">
        <v>959</v>
      </c>
      <c r="C18" s="171">
        <v>2007</v>
      </c>
      <c r="D18" s="206">
        <v>425.84</v>
      </c>
    </row>
    <row r="19" spans="1:4" ht="25.5">
      <c r="A19" s="9"/>
      <c r="B19" s="171" t="s">
        <v>960</v>
      </c>
      <c r="C19" s="171">
        <v>2006</v>
      </c>
      <c r="D19" s="206">
        <v>2638.86</v>
      </c>
    </row>
    <row r="20" spans="1:4" ht="25.5">
      <c r="A20" s="9"/>
      <c r="B20" s="171" t="s">
        <v>961</v>
      </c>
      <c r="C20" s="171">
        <v>2006</v>
      </c>
      <c r="D20" s="206">
        <v>2638.86</v>
      </c>
    </row>
    <row r="21" spans="1:4" ht="25.5">
      <c r="A21" s="9"/>
      <c r="B21" s="171" t="s">
        <v>962</v>
      </c>
      <c r="C21" s="171">
        <v>2006</v>
      </c>
      <c r="D21" s="206">
        <v>2638.86</v>
      </c>
    </row>
    <row r="22" spans="1:4" ht="25.5">
      <c r="A22" s="9"/>
      <c r="B22" s="171" t="s">
        <v>963</v>
      </c>
      <c r="C22" s="171">
        <v>2006</v>
      </c>
      <c r="D22" s="206">
        <v>2638.86</v>
      </c>
    </row>
    <row r="23" spans="1:4" ht="25.5">
      <c r="A23" s="9"/>
      <c r="B23" s="171" t="s">
        <v>964</v>
      </c>
      <c r="C23" s="171">
        <v>2006</v>
      </c>
      <c r="D23" s="206">
        <v>2638.86</v>
      </c>
    </row>
    <row r="24" spans="1:4" ht="25.5">
      <c r="A24" s="9"/>
      <c r="B24" s="171" t="s">
        <v>965</v>
      </c>
      <c r="C24" s="171">
        <v>2006</v>
      </c>
      <c r="D24" s="206">
        <v>2638.86</v>
      </c>
    </row>
    <row r="25" spans="1:4" ht="25.5">
      <c r="A25" s="9"/>
      <c r="B25" s="171" t="s">
        <v>966</v>
      </c>
      <c r="C25" s="171">
        <v>2006</v>
      </c>
      <c r="D25" s="206">
        <v>2638.86</v>
      </c>
    </row>
    <row r="26" spans="1:4" ht="25.5">
      <c r="A26" s="9"/>
      <c r="B26" s="171" t="s">
        <v>967</v>
      </c>
      <c r="C26" s="171">
        <v>2006</v>
      </c>
      <c r="D26" s="206">
        <v>2638.86</v>
      </c>
    </row>
    <row r="27" spans="1:4" ht="25.5">
      <c r="A27" s="9"/>
      <c r="B27" s="171" t="s">
        <v>968</v>
      </c>
      <c r="C27" s="171">
        <v>2006</v>
      </c>
      <c r="D27" s="206">
        <v>2884.08</v>
      </c>
    </row>
    <row r="28" spans="1:4" ht="25.5">
      <c r="A28" s="9"/>
      <c r="B28" s="171" t="s">
        <v>969</v>
      </c>
      <c r="C28" s="171">
        <v>2006</v>
      </c>
      <c r="D28" s="206">
        <v>2884.08</v>
      </c>
    </row>
    <row r="29" spans="1:4" ht="25.5">
      <c r="A29" s="9"/>
      <c r="B29" s="171" t="s">
        <v>970</v>
      </c>
      <c r="C29" s="171">
        <v>2006</v>
      </c>
      <c r="D29" s="206">
        <v>2884.08</v>
      </c>
    </row>
    <row r="30" spans="1:4" ht="25.5">
      <c r="A30" s="9"/>
      <c r="B30" s="171" t="s">
        <v>971</v>
      </c>
      <c r="C30" s="171">
        <v>2006</v>
      </c>
      <c r="D30" s="206">
        <v>2884.08</v>
      </c>
    </row>
    <row r="31" spans="1:4" ht="25.5">
      <c r="A31" s="9"/>
      <c r="B31" s="171" t="s">
        <v>972</v>
      </c>
      <c r="C31" s="171">
        <v>2006</v>
      </c>
      <c r="D31" s="206">
        <v>2884.08</v>
      </c>
    </row>
    <row r="32" spans="1:4" ht="25.5">
      <c r="A32" s="9"/>
      <c r="B32" s="171" t="s">
        <v>973</v>
      </c>
      <c r="C32" s="171">
        <v>2007</v>
      </c>
      <c r="D32" s="206">
        <v>1638.4</v>
      </c>
    </row>
    <row r="33" spans="1:4" ht="25.5">
      <c r="A33" s="9"/>
      <c r="B33" s="171" t="s">
        <v>973</v>
      </c>
      <c r="C33" s="171">
        <v>2007</v>
      </c>
      <c r="D33" s="206">
        <v>1638.4</v>
      </c>
    </row>
    <row r="34" spans="1:4" ht="25.5">
      <c r="A34" s="9"/>
      <c r="B34" s="171" t="s">
        <v>973</v>
      </c>
      <c r="C34" s="171">
        <v>2007</v>
      </c>
      <c r="D34" s="206">
        <v>1638.4</v>
      </c>
    </row>
    <row r="35" spans="1:4" ht="25.5">
      <c r="A35" s="9"/>
      <c r="B35" s="171" t="s">
        <v>973</v>
      </c>
      <c r="C35" s="171">
        <v>2007</v>
      </c>
      <c r="D35" s="206">
        <v>1638.4</v>
      </c>
    </row>
    <row r="36" spans="1:4" ht="25.5">
      <c r="A36" s="9"/>
      <c r="B36" s="171" t="s">
        <v>973</v>
      </c>
      <c r="C36" s="171">
        <v>2007</v>
      </c>
      <c r="D36" s="206">
        <v>1638.4</v>
      </c>
    </row>
    <row r="37" spans="1:4" ht="25.5">
      <c r="A37" s="9"/>
      <c r="B37" s="171" t="s">
        <v>973</v>
      </c>
      <c r="C37" s="171">
        <v>2007</v>
      </c>
      <c r="D37" s="206">
        <v>1638.4</v>
      </c>
    </row>
    <row r="38" spans="1:4" ht="12.75">
      <c r="A38" s="9"/>
      <c r="B38" s="171" t="s">
        <v>974</v>
      </c>
      <c r="C38" s="171">
        <v>2006</v>
      </c>
      <c r="D38" s="206">
        <v>788.12</v>
      </c>
    </row>
    <row r="39" spans="1:4" ht="12.75">
      <c r="A39" s="9"/>
      <c r="B39" s="171" t="s">
        <v>975</v>
      </c>
      <c r="C39" s="171">
        <v>2006</v>
      </c>
      <c r="D39" s="206">
        <v>788.12</v>
      </c>
    </row>
    <row r="40" spans="1:4" ht="12.75">
      <c r="A40" s="9"/>
      <c r="B40" s="171" t="s">
        <v>976</v>
      </c>
      <c r="C40" s="171">
        <v>2006</v>
      </c>
      <c r="D40" s="206">
        <v>788.12</v>
      </c>
    </row>
    <row r="41" spans="1:4" ht="12.75">
      <c r="A41" s="9"/>
      <c r="B41" s="171" t="s">
        <v>977</v>
      </c>
      <c r="C41" s="171">
        <v>2006</v>
      </c>
      <c r="D41" s="206">
        <v>788.12</v>
      </c>
    </row>
    <row r="42" spans="1:4" ht="12.75">
      <c r="A42" s="9"/>
      <c r="B42" s="171" t="s">
        <v>978</v>
      </c>
      <c r="C42" s="171">
        <v>2006</v>
      </c>
      <c r="D42" s="206">
        <v>788.12</v>
      </c>
    </row>
    <row r="43" spans="1:4" ht="12.75">
      <c r="A43" s="9"/>
      <c r="B43" s="171" t="s">
        <v>979</v>
      </c>
      <c r="C43" s="171">
        <v>2006</v>
      </c>
      <c r="D43" s="206">
        <v>788.12</v>
      </c>
    </row>
    <row r="44" spans="1:4" ht="12.75">
      <c r="A44" s="9"/>
      <c r="B44" s="171" t="s">
        <v>980</v>
      </c>
      <c r="C44" s="171">
        <v>2006</v>
      </c>
      <c r="D44" s="206">
        <v>788.12</v>
      </c>
    </row>
    <row r="45" spans="1:4" ht="12.75">
      <c r="A45" s="9"/>
      <c r="B45" s="171" t="s">
        <v>981</v>
      </c>
      <c r="C45" s="171">
        <v>2006</v>
      </c>
      <c r="D45" s="206">
        <v>788.12</v>
      </c>
    </row>
    <row r="46" spans="1:4" ht="12.75">
      <c r="A46" s="9"/>
      <c r="B46" s="171" t="s">
        <v>982</v>
      </c>
      <c r="C46" s="171">
        <v>2006</v>
      </c>
      <c r="D46" s="206">
        <v>705.16</v>
      </c>
    </row>
    <row r="47" spans="1:4" ht="12.75">
      <c r="A47" s="9"/>
      <c r="B47" s="171" t="s">
        <v>983</v>
      </c>
      <c r="C47" s="171">
        <v>2006</v>
      </c>
      <c r="D47" s="206">
        <v>705.16</v>
      </c>
    </row>
    <row r="48" spans="1:4" ht="12.75">
      <c r="A48" s="9"/>
      <c r="B48" s="171" t="s">
        <v>984</v>
      </c>
      <c r="C48" s="171">
        <v>2006</v>
      </c>
      <c r="D48" s="206">
        <v>705.16</v>
      </c>
    </row>
    <row r="49" spans="1:4" ht="12.75">
      <c r="A49" s="9"/>
      <c r="B49" s="171" t="s">
        <v>985</v>
      </c>
      <c r="C49" s="171">
        <v>2006</v>
      </c>
      <c r="D49" s="206">
        <v>705.16</v>
      </c>
    </row>
    <row r="50" spans="1:4" ht="12.75">
      <c r="A50" s="9"/>
      <c r="B50" s="171" t="s">
        <v>986</v>
      </c>
      <c r="C50" s="171">
        <v>2006</v>
      </c>
      <c r="D50" s="206">
        <v>705.16</v>
      </c>
    </row>
    <row r="51" spans="1:4" ht="12.75">
      <c r="A51" s="9"/>
      <c r="B51" s="171" t="s">
        <v>987</v>
      </c>
      <c r="C51" s="171">
        <v>2007</v>
      </c>
      <c r="D51" s="206">
        <v>604.63</v>
      </c>
    </row>
    <row r="52" spans="1:4" ht="12.75">
      <c r="A52" s="9"/>
      <c r="B52" s="171" t="s">
        <v>987</v>
      </c>
      <c r="C52" s="171">
        <v>2007</v>
      </c>
      <c r="D52" s="206">
        <v>604.63</v>
      </c>
    </row>
    <row r="53" spans="1:4" ht="12.75">
      <c r="A53" s="9"/>
      <c r="B53" s="171" t="s">
        <v>987</v>
      </c>
      <c r="C53" s="171">
        <v>2007</v>
      </c>
      <c r="D53" s="206">
        <v>604.63</v>
      </c>
    </row>
    <row r="54" spans="1:4" ht="12.75">
      <c r="A54" s="9"/>
      <c r="B54" s="171" t="s">
        <v>987</v>
      </c>
      <c r="C54" s="171">
        <v>2007</v>
      </c>
      <c r="D54" s="206">
        <v>604.63</v>
      </c>
    </row>
    <row r="55" spans="1:4" ht="12.75">
      <c r="A55" s="9"/>
      <c r="B55" s="171" t="s">
        <v>987</v>
      </c>
      <c r="C55" s="171">
        <v>2007</v>
      </c>
      <c r="D55" s="206">
        <v>604.63</v>
      </c>
    </row>
    <row r="56" spans="1:4" ht="12.75">
      <c r="A56" s="9"/>
      <c r="B56" s="171" t="s">
        <v>987</v>
      </c>
      <c r="C56" s="171">
        <v>2007</v>
      </c>
      <c r="D56" s="206">
        <v>604.63</v>
      </c>
    </row>
    <row r="57" spans="1:4" ht="12.75">
      <c r="A57" s="9"/>
      <c r="B57" s="171" t="s">
        <v>988</v>
      </c>
      <c r="C57" s="171">
        <v>2006</v>
      </c>
      <c r="D57" s="206">
        <v>7195.56</v>
      </c>
    </row>
    <row r="58" spans="1:4" ht="12.75">
      <c r="A58" s="9"/>
      <c r="B58" s="171" t="s">
        <v>989</v>
      </c>
      <c r="C58" s="171">
        <v>2010</v>
      </c>
      <c r="D58" s="206">
        <v>5227.7</v>
      </c>
    </row>
    <row r="59" spans="1:4" ht="12.75">
      <c r="A59" s="9"/>
      <c r="B59" s="171" t="s">
        <v>989</v>
      </c>
      <c r="C59" s="171">
        <v>2010</v>
      </c>
      <c r="D59" s="206">
        <v>5227.7</v>
      </c>
    </row>
    <row r="60" spans="1:4" ht="12.75">
      <c r="A60" s="9"/>
      <c r="B60" s="171" t="s">
        <v>989</v>
      </c>
      <c r="C60" s="171">
        <v>2010</v>
      </c>
      <c r="D60" s="206">
        <v>4959.3</v>
      </c>
    </row>
    <row r="61" spans="1:4" ht="12.75">
      <c r="A61" s="9"/>
      <c r="B61" s="171" t="s">
        <v>990</v>
      </c>
      <c r="C61" s="171">
        <v>2010</v>
      </c>
      <c r="D61" s="206">
        <v>52948</v>
      </c>
    </row>
    <row r="62" spans="1:4" ht="12.75">
      <c r="A62" s="9"/>
      <c r="B62" s="197" t="s">
        <v>991</v>
      </c>
      <c r="C62" s="197">
        <v>2010</v>
      </c>
      <c r="D62" s="206">
        <v>1107.76</v>
      </c>
    </row>
    <row r="63" spans="1:4" ht="12.75">
      <c r="A63" s="9"/>
      <c r="B63" s="10" t="s">
        <v>12</v>
      </c>
      <c r="C63" s="9"/>
      <c r="D63" s="207">
        <f>SUM(D4:D62)</f>
        <v>144395.04000000007</v>
      </c>
    </row>
    <row r="64" spans="1:4" ht="14.25" customHeight="1">
      <c r="A64" s="266" t="s">
        <v>89</v>
      </c>
      <c r="B64" s="266"/>
      <c r="C64" s="266"/>
      <c r="D64" s="267"/>
    </row>
    <row r="65" spans="1:4" ht="12.75">
      <c r="A65" s="9">
        <v>1</v>
      </c>
      <c r="B65" s="82" t="s">
        <v>992</v>
      </c>
      <c r="C65" s="82">
        <v>2010</v>
      </c>
      <c r="D65" s="208">
        <v>17880</v>
      </c>
    </row>
    <row r="66" spans="1:4" ht="12.75">
      <c r="A66" s="9">
        <v>2</v>
      </c>
      <c r="B66" s="82" t="s">
        <v>993</v>
      </c>
      <c r="C66" s="82">
        <v>2010</v>
      </c>
      <c r="D66" s="208">
        <v>9700</v>
      </c>
    </row>
    <row r="67" spans="1:4" ht="12.75">
      <c r="A67" s="9"/>
      <c r="B67" s="10" t="s">
        <v>12</v>
      </c>
      <c r="C67" s="9"/>
      <c r="D67" s="207">
        <f>SUM(D65:D66)</f>
        <v>27580</v>
      </c>
    </row>
    <row r="68" spans="1:4" ht="12.75">
      <c r="A68" s="274" t="s">
        <v>124</v>
      </c>
      <c r="B68" s="275"/>
      <c r="C68" s="275"/>
      <c r="D68" s="276"/>
    </row>
    <row r="69" spans="1:4" ht="12.75">
      <c r="A69" s="266" t="s">
        <v>87</v>
      </c>
      <c r="B69" s="266"/>
      <c r="C69" s="266"/>
      <c r="D69" s="267"/>
    </row>
    <row r="70" spans="1:4" ht="12.75">
      <c r="A70" s="9">
        <v>1</v>
      </c>
      <c r="B70" s="171" t="s">
        <v>998</v>
      </c>
      <c r="C70" s="171">
        <v>2006</v>
      </c>
      <c r="D70" s="206">
        <v>3254</v>
      </c>
    </row>
    <row r="71" spans="1:4" ht="12.75">
      <c r="A71" s="9">
        <v>2</v>
      </c>
      <c r="B71" s="171" t="s">
        <v>999</v>
      </c>
      <c r="C71" s="171">
        <v>2007</v>
      </c>
      <c r="D71" s="206">
        <v>6209</v>
      </c>
    </row>
    <row r="72" spans="1:4" ht="12.75">
      <c r="A72" s="9">
        <v>3</v>
      </c>
      <c r="B72" s="171" t="s">
        <v>1000</v>
      </c>
      <c r="C72" s="171">
        <v>2010</v>
      </c>
      <c r="D72" s="206">
        <v>6795.4</v>
      </c>
    </row>
    <row r="73" spans="1:4" ht="12.75" customHeight="1">
      <c r="A73" s="9"/>
      <c r="B73" s="10" t="s">
        <v>12</v>
      </c>
      <c r="C73" s="9"/>
      <c r="D73" s="35">
        <f>SUM(D70:D72)</f>
        <v>16258.4</v>
      </c>
    </row>
    <row r="74" spans="1:4" ht="12.75">
      <c r="A74" s="264" t="s">
        <v>125</v>
      </c>
      <c r="B74" s="265"/>
      <c r="C74" s="265"/>
      <c r="D74" s="265"/>
    </row>
    <row r="75" spans="1:4" ht="14.25">
      <c r="A75" s="268" t="s">
        <v>87</v>
      </c>
      <c r="B75" s="269"/>
      <c r="C75" s="269"/>
      <c r="D75" s="270"/>
    </row>
    <row r="76" spans="1:4" ht="12.75">
      <c r="A76" s="79" t="s">
        <v>55</v>
      </c>
      <c r="B76" s="61" t="s">
        <v>500</v>
      </c>
      <c r="C76" s="61">
        <v>2007</v>
      </c>
      <c r="D76" s="157">
        <v>2594.23</v>
      </c>
    </row>
    <row r="77" spans="1:4" ht="12.75">
      <c r="A77" s="79" t="s">
        <v>56</v>
      </c>
      <c r="B77" s="67" t="s">
        <v>500</v>
      </c>
      <c r="C77" s="67">
        <v>2008</v>
      </c>
      <c r="D77" s="158">
        <v>2131.15</v>
      </c>
    </row>
    <row r="78" spans="1:4" ht="12.75">
      <c r="A78" s="79" t="s">
        <v>57</v>
      </c>
      <c r="B78" s="67" t="s">
        <v>501</v>
      </c>
      <c r="C78" s="67">
        <v>2008</v>
      </c>
      <c r="D78" s="158">
        <v>4600</v>
      </c>
    </row>
    <row r="79" spans="1:4" ht="12.75">
      <c r="A79" s="79" t="s">
        <v>58</v>
      </c>
      <c r="B79" s="67" t="s">
        <v>502</v>
      </c>
      <c r="C79" s="67">
        <v>2009</v>
      </c>
      <c r="D79" s="158">
        <v>3513.11</v>
      </c>
    </row>
    <row r="80" spans="1:4" ht="12.75">
      <c r="A80" s="79" t="s">
        <v>59</v>
      </c>
      <c r="B80" s="67" t="s">
        <v>503</v>
      </c>
      <c r="C80" s="67">
        <v>2009</v>
      </c>
      <c r="D80" s="158">
        <v>671.31</v>
      </c>
    </row>
    <row r="81" spans="1:4" ht="12.75">
      <c r="A81" s="79" t="s">
        <v>60</v>
      </c>
      <c r="B81" s="67" t="s">
        <v>500</v>
      </c>
      <c r="C81" s="67">
        <v>2009</v>
      </c>
      <c r="D81" s="158">
        <v>2083.44</v>
      </c>
    </row>
    <row r="82" spans="1:4" ht="12.75">
      <c r="A82" s="79" t="s">
        <v>61</v>
      </c>
      <c r="B82" s="67" t="s">
        <v>500</v>
      </c>
      <c r="C82" s="67">
        <v>2009</v>
      </c>
      <c r="D82" s="158">
        <v>3036.07</v>
      </c>
    </row>
    <row r="83" spans="1:4" ht="12.75">
      <c r="A83" s="79" t="s">
        <v>62</v>
      </c>
      <c r="B83" s="67" t="s">
        <v>500</v>
      </c>
      <c r="C83" s="67">
        <v>2009</v>
      </c>
      <c r="D83" s="158">
        <v>2786.89</v>
      </c>
    </row>
    <row r="84" spans="1:4" ht="12.75">
      <c r="A84" s="79" t="s">
        <v>63</v>
      </c>
      <c r="B84" s="67" t="s">
        <v>504</v>
      </c>
      <c r="C84" s="67">
        <v>2010</v>
      </c>
      <c r="D84" s="158">
        <v>401.64</v>
      </c>
    </row>
    <row r="85" spans="1:4" ht="12.75">
      <c r="A85" s="79" t="s">
        <v>64</v>
      </c>
      <c r="B85" s="67" t="s">
        <v>500</v>
      </c>
      <c r="C85" s="67">
        <v>2010</v>
      </c>
      <c r="D85" s="158">
        <v>2434.43</v>
      </c>
    </row>
    <row r="86" spans="1:4" ht="12.75">
      <c r="A86" s="79" t="s">
        <v>65</v>
      </c>
      <c r="B86" s="67" t="s">
        <v>505</v>
      </c>
      <c r="C86" s="67">
        <v>2010</v>
      </c>
      <c r="D86" s="158">
        <v>2073.77</v>
      </c>
    </row>
    <row r="87" spans="1:4" ht="12.75" customHeight="1">
      <c r="A87" s="79" t="s">
        <v>66</v>
      </c>
      <c r="B87" s="67" t="s">
        <v>506</v>
      </c>
      <c r="C87" s="67">
        <v>2010</v>
      </c>
      <c r="D87" s="158">
        <v>516.39</v>
      </c>
    </row>
    <row r="88" spans="1:4" ht="12.75" customHeight="1">
      <c r="A88" s="21"/>
      <c r="B88" s="22" t="s">
        <v>17</v>
      </c>
      <c r="C88" s="21"/>
      <c r="D88" s="36">
        <f>SUM(D76:D87)</f>
        <v>26842.43</v>
      </c>
    </row>
    <row r="89" spans="1:4" ht="12.75" customHeight="1">
      <c r="A89" s="264" t="s">
        <v>126</v>
      </c>
      <c r="B89" s="265"/>
      <c r="C89" s="265"/>
      <c r="D89" s="265"/>
    </row>
    <row r="90" spans="1:4" ht="14.25">
      <c r="A90" s="268" t="s">
        <v>87</v>
      </c>
      <c r="B90" s="269"/>
      <c r="C90" s="269"/>
      <c r="D90" s="270"/>
    </row>
    <row r="91" spans="1:4" ht="12.75">
      <c r="A91" s="9">
        <v>1</v>
      </c>
      <c r="B91" s="60" t="s">
        <v>433</v>
      </c>
      <c r="C91" s="79">
        <v>2008</v>
      </c>
      <c r="D91" s="106">
        <v>4000</v>
      </c>
    </row>
    <row r="92" spans="1:4" ht="12.75">
      <c r="A92" s="9"/>
      <c r="B92" s="60" t="s">
        <v>558</v>
      </c>
      <c r="C92" s="60">
        <v>2007</v>
      </c>
      <c r="D92" s="106">
        <v>42281.18</v>
      </c>
    </row>
    <row r="93" spans="1:4" ht="12.75">
      <c r="A93" s="9"/>
      <c r="B93" s="60" t="s">
        <v>561</v>
      </c>
      <c r="C93" s="60">
        <v>2010</v>
      </c>
      <c r="D93" s="106">
        <v>2482.7</v>
      </c>
    </row>
    <row r="94" spans="1:4" ht="12.75">
      <c r="A94" s="9"/>
      <c r="B94" s="60" t="s">
        <v>561</v>
      </c>
      <c r="C94" s="60">
        <v>2010</v>
      </c>
      <c r="D94" s="106">
        <v>3000</v>
      </c>
    </row>
    <row r="95" spans="1:4" ht="12.75">
      <c r="A95" s="9"/>
      <c r="B95" s="60" t="s">
        <v>503</v>
      </c>
      <c r="C95" s="60">
        <v>2007</v>
      </c>
      <c r="D95" s="106">
        <v>3281.8</v>
      </c>
    </row>
    <row r="96" spans="1:4" ht="12.75">
      <c r="A96" s="9"/>
      <c r="B96" s="60" t="s">
        <v>558</v>
      </c>
      <c r="C96" s="60">
        <v>2008</v>
      </c>
      <c r="D96" s="106">
        <v>40774</v>
      </c>
    </row>
    <row r="97" spans="1:4" ht="12.75">
      <c r="A97" s="9"/>
      <c r="B97" s="60" t="s">
        <v>561</v>
      </c>
      <c r="C97" s="60">
        <v>2008</v>
      </c>
      <c r="D97" s="106">
        <v>3409</v>
      </c>
    </row>
    <row r="98" spans="1:4" ht="12.75">
      <c r="A98" s="9"/>
      <c r="B98" s="10" t="s">
        <v>12</v>
      </c>
      <c r="C98" s="9"/>
      <c r="D98" s="35">
        <f>SUM(D91:D97)</f>
        <v>99228.68</v>
      </c>
    </row>
    <row r="99" spans="1:4" ht="12.75">
      <c r="A99" s="266" t="s">
        <v>88</v>
      </c>
      <c r="B99" s="266"/>
      <c r="C99" s="266"/>
      <c r="D99" s="267"/>
    </row>
    <row r="100" spans="1:4" ht="12.75">
      <c r="A100" s="9">
        <v>1</v>
      </c>
      <c r="B100" s="60" t="s">
        <v>562</v>
      </c>
      <c r="C100" s="60">
        <v>2008</v>
      </c>
      <c r="D100" s="106">
        <v>2900</v>
      </c>
    </row>
    <row r="101" spans="1:4" ht="12.75">
      <c r="A101" s="9">
        <v>2</v>
      </c>
      <c r="B101" s="60" t="s">
        <v>563</v>
      </c>
      <c r="C101" s="60">
        <v>2010</v>
      </c>
      <c r="D101" s="106">
        <v>5000</v>
      </c>
    </row>
    <row r="102" spans="1:4" ht="12.75">
      <c r="A102" s="21"/>
      <c r="B102" s="22" t="s">
        <v>17</v>
      </c>
      <c r="C102" s="21"/>
      <c r="D102" s="36">
        <f>SUM(D100:D101)</f>
        <v>7900</v>
      </c>
    </row>
    <row r="103" spans="1:4" ht="12.75">
      <c r="A103" s="264" t="s">
        <v>127</v>
      </c>
      <c r="B103" s="265"/>
      <c r="C103" s="265"/>
      <c r="D103" s="265"/>
    </row>
    <row r="104" spans="1:4" ht="14.25">
      <c r="A104" s="268" t="s">
        <v>87</v>
      </c>
      <c r="B104" s="269"/>
      <c r="C104" s="269"/>
      <c r="D104" s="270"/>
    </row>
    <row r="105" spans="1:4" ht="12.75">
      <c r="A105" s="9">
        <v>1</v>
      </c>
      <c r="B105" s="60" t="s">
        <v>503</v>
      </c>
      <c r="C105" s="60">
        <v>2007</v>
      </c>
      <c r="D105" s="106">
        <v>3143.35</v>
      </c>
    </row>
    <row r="106" spans="1:4" ht="12.75">
      <c r="A106" s="9">
        <v>2</v>
      </c>
      <c r="B106" s="60" t="s">
        <v>575</v>
      </c>
      <c r="C106" s="60">
        <v>2009</v>
      </c>
      <c r="D106" s="106">
        <v>1327.89</v>
      </c>
    </row>
    <row r="107" spans="1:4" ht="12.75">
      <c r="A107" s="9">
        <v>3</v>
      </c>
      <c r="B107" s="60" t="s">
        <v>575</v>
      </c>
      <c r="C107" s="60">
        <v>2009</v>
      </c>
      <c r="D107" s="106">
        <v>1348.99</v>
      </c>
    </row>
    <row r="108" spans="1:4" ht="12.75">
      <c r="A108" s="8">
        <v>4</v>
      </c>
      <c r="B108" s="60" t="s">
        <v>569</v>
      </c>
      <c r="C108" s="60">
        <v>2009</v>
      </c>
      <c r="D108" s="106">
        <v>1999</v>
      </c>
    </row>
    <row r="109" spans="1:4" ht="12.75">
      <c r="A109" s="9">
        <v>5</v>
      </c>
      <c r="B109" s="60" t="s">
        <v>558</v>
      </c>
      <c r="C109" s="60">
        <v>2008</v>
      </c>
      <c r="D109" s="106">
        <v>14655.64</v>
      </c>
    </row>
    <row r="110" spans="1:4" ht="12.75">
      <c r="A110" s="9">
        <v>6</v>
      </c>
      <c r="B110" s="60" t="s">
        <v>558</v>
      </c>
      <c r="C110" s="60">
        <v>2008</v>
      </c>
      <c r="D110" s="106">
        <v>40774</v>
      </c>
    </row>
    <row r="111" spans="1:4" ht="12.75">
      <c r="A111" s="9"/>
      <c r="B111" s="10" t="s">
        <v>12</v>
      </c>
      <c r="C111" s="9"/>
      <c r="D111" s="35">
        <f>SUM(D105:D110)</f>
        <v>63248.869999999995</v>
      </c>
    </row>
    <row r="112" spans="1:4" ht="12.75">
      <c r="A112" s="266" t="s">
        <v>88</v>
      </c>
      <c r="B112" s="266"/>
      <c r="C112" s="266"/>
      <c r="D112" s="267"/>
    </row>
    <row r="113" spans="1:4" ht="12.75">
      <c r="A113" s="9">
        <v>1</v>
      </c>
      <c r="B113" s="80" t="s">
        <v>574</v>
      </c>
      <c r="C113" s="80">
        <v>2008</v>
      </c>
      <c r="D113" s="177">
        <v>977</v>
      </c>
    </row>
    <row r="114" spans="1:4" ht="12.75" customHeight="1">
      <c r="A114" s="9">
        <v>2</v>
      </c>
      <c r="B114" s="80" t="s">
        <v>560</v>
      </c>
      <c r="C114" s="80">
        <v>2008</v>
      </c>
      <c r="D114" s="177">
        <v>1800</v>
      </c>
    </row>
    <row r="115" spans="1:4" ht="12.75">
      <c r="A115" s="9">
        <v>3</v>
      </c>
      <c r="B115" s="80" t="s">
        <v>581</v>
      </c>
      <c r="C115" s="80">
        <v>2009</v>
      </c>
      <c r="D115" s="177">
        <v>2563.1</v>
      </c>
    </row>
    <row r="116" spans="1:4" ht="12.75">
      <c r="A116" s="9">
        <v>4</v>
      </c>
      <c r="B116" s="80" t="s">
        <v>560</v>
      </c>
      <c r="C116" s="80">
        <v>2010</v>
      </c>
      <c r="D116" s="177">
        <v>1599</v>
      </c>
    </row>
    <row r="117" spans="1:4" ht="12.75">
      <c r="A117" s="9">
        <v>5</v>
      </c>
      <c r="B117" s="178" t="s">
        <v>582</v>
      </c>
      <c r="C117" s="80">
        <v>2009</v>
      </c>
      <c r="D117" s="177">
        <v>6087.8</v>
      </c>
    </row>
    <row r="118" spans="1:4" ht="12.75">
      <c r="A118" s="21"/>
      <c r="B118" s="22" t="s">
        <v>17</v>
      </c>
      <c r="C118" s="21"/>
      <c r="D118" s="36">
        <f>SUM(D113:D117)</f>
        <v>13026.900000000001</v>
      </c>
    </row>
    <row r="119" spans="1:4" ht="12.75">
      <c r="A119" s="264" t="s">
        <v>129</v>
      </c>
      <c r="B119" s="265"/>
      <c r="C119" s="265"/>
      <c r="D119" s="265"/>
    </row>
    <row r="120" spans="1:4" ht="14.25">
      <c r="A120" s="268" t="s">
        <v>87</v>
      </c>
      <c r="B120" s="269"/>
      <c r="C120" s="269"/>
      <c r="D120" s="270"/>
    </row>
    <row r="121" spans="1:4" ht="12.75">
      <c r="A121" s="9">
        <v>1</v>
      </c>
      <c r="B121" s="60" t="s">
        <v>558</v>
      </c>
      <c r="C121" s="60">
        <v>2007</v>
      </c>
      <c r="D121" s="106">
        <v>42281.18</v>
      </c>
    </row>
    <row r="122" spans="1:4" ht="12.75">
      <c r="A122" s="9">
        <v>2</v>
      </c>
      <c r="B122" s="60" t="s">
        <v>558</v>
      </c>
      <c r="C122" s="60">
        <v>2007</v>
      </c>
      <c r="D122" s="106">
        <v>13718.32</v>
      </c>
    </row>
    <row r="123" spans="1:4" ht="12.75">
      <c r="A123" s="9">
        <v>3</v>
      </c>
      <c r="B123" s="60" t="s">
        <v>503</v>
      </c>
      <c r="C123" s="60">
        <v>2007</v>
      </c>
      <c r="D123" s="106">
        <v>3000</v>
      </c>
    </row>
    <row r="124" spans="1:4" ht="12.75">
      <c r="A124" s="9"/>
      <c r="B124" s="10" t="s">
        <v>12</v>
      </c>
      <c r="C124" s="9"/>
      <c r="D124" s="35">
        <f>SUM(D121:D123)</f>
        <v>58999.5</v>
      </c>
    </row>
    <row r="125" spans="1:4" ht="12.75">
      <c r="A125" s="266" t="s">
        <v>88</v>
      </c>
      <c r="B125" s="266"/>
      <c r="C125" s="266"/>
      <c r="D125" s="267"/>
    </row>
    <row r="126" spans="1:4" ht="12.75">
      <c r="A126" s="9">
        <v>1</v>
      </c>
      <c r="B126" s="60" t="s">
        <v>559</v>
      </c>
      <c r="C126" s="60">
        <v>2010</v>
      </c>
      <c r="D126" s="106">
        <v>15790</v>
      </c>
    </row>
    <row r="127" spans="1:4" ht="12.75">
      <c r="A127" s="9">
        <v>2</v>
      </c>
      <c r="B127" s="60" t="s">
        <v>560</v>
      </c>
      <c r="C127" s="60">
        <v>2010</v>
      </c>
      <c r="D127" s="106">
        <v>2430</v>
      </c>
    </row>
    <row r="128" spans="1:4" ht="12.75">
      <c r="A128" s="21"/>
      <c r="B128" s="22" t="s">
        <v>17</v>
      </c>
      <c r="C128" s="21"/>
      <c r="D128" s="36">
        <f>SUM(D126:D127)</f>
        <v>18220</v>
      </c>
    </row>
    <row r="129" spans="1:4" ht="12.75">
      <c r="A129" s="264" t="s">
        <v>131</v>
      </c>
      <c r="B129" s="265"/>
      <c r="C129" s="265"/>
      <c r="D129" s="265"/>
    </row>
    <row r="130" spans="1:4" ht="12.75">
      <c r="A130" s="266" t="s">
        <v>88</v>
      </c>
      <c r="B130" s="266"/>
      <c r="C130" s="266"/>
      <c r="D130" s="267"/>
    </row>
    <row r="131" spans="1:4" ht="12.75">
      <c r="A131" s="9">
        <v>1</v>
      </c>
      <c r="B131" s="60" t="s">
        <v>563</v>
      </c>
      <c r="C131" s="60">
        <v>2009</v>
      </c>
      <c r="D131" s="106">
        <v>15790</v>
      </c>
    </row>
    <row r="132" spans="1:4" ht="12.75">
      <c r="A132" s="9">
        <v>2</v>
      </c>
      <c r="B132" s="60" t="s">
        <v>574</v>
      </c>
      <c r="C132" s="60">
        <v>2009</v>
      </c>
      <c r="D132" s="106">
        <v>1191</v>
      </c>
    </row>
    <row r="133" spans="1:4" ht="12.75">
      <c r="A133" s="9">
        <v>3</v>
      </c>
      <c r="B133" s="60" t="s">
        <v>562</v>
      </c>
      <c r="C133" s="60">
        <v>2008</v>
      </c>
      <c r="D133" s="106">
        <v>4467</v>
      </c>
    </row>
    <row r="134" spans="1:4" ht="12.75">
      <c r="A134" s="21"/>
      <c r="B134" s="22" t="s">
        <v>17</v>
      </c>
      <c r="C134" s="21"/>
      <c r="D134" s="36">
        <f>SUM(D131:D133)</f>
        <v>21448</v>
      </c>
    </row>
    <row r="135" spans="1:4" ht="12.75">
      <c r="A135" s="264" t="s">
        <v>132</v>
      </c>
      <c r="B135" s="265"/>
      <c r="C135" s="265"/>
      <c r="D135" s="265"/>
    </row>
    <row r="136" spans="1:4" ht="14.25">
      <c r="A136" s="268" t="s">
        <v>87</v>
      </c>
      <c r="B136" s="269"/>
      <c r="C136" s="269"/>
      <c r="D136" s="270"/>
    </row>
    <row r="137" spans="1:4" ht="12.75">
      <c r="A137" s="79" t="s">
        <v>55</v>
      </c>
      <c r="B137" s="60" t="s">
        <v>503</v>
      </c>
      <c r="C137" s="60">
        <v>2007</v>
      </c>
      <c r="D137" s="106">
        <v>3269.6</v>
      </c>
    </row>
    <row r="138" spans="1:4" ht="12.75">
      <c r="A138" s="79" t="s">
        <v>56</v>
      </c>
      <c r="B138" s="60" t="s">
        <v>241</v>
      </c>
      <c r="C138" s="60">
        <v>2007</v>
      </c>
      <c r="D138" s="106">
        <v>3490.01</v>
      </c>
    </row>
    <row r="139" spans="1:4" ht="12.75">
      <c r="A139" s="79" t="s">
        <v>57</v>
      </c>
      <c r="B139" s="60" t="s">
        <v>575</v>
      </c>
      <c r="C139" s="60">
        <v>2008</v>
      </c>
      <c r="D139" s="106">
        <v>3491</v>
      </c>
    </row>
    <row r="140" spans="1:4" ht="12.75">
      <c r="A140" s="79" t="s">
        <v>58</v>
      </c>
      <c r="B140" s="60" t="s">
        <v>241</v>
      </c>
      <c r="C140" s="60">
        <v>2008</v>
      </c>
      <c r="D140" s="106">
        <v>4148.98</v>
      </c>
    </row>
    <row r="141" spans="1:4" ht="12.75">
      <c r="A141" s="79" t="s">
        <v>59</v>
      </c>
      <c r="B141" s="60" t="s">
        <v>243</v>
      </c>
      <c r="C141" s="60">
        <v>2008</v>
      </c>
      <c r="D141" s="106">
        <v>1388.99</v>
      </c>
    </row>
    <row r="142" spans="1:4" ht="12.75">
      <c r="A142" s="79" t="s">
        <v>60</v>
      </c>
      <c r="B142" s="60" t="s">
        <v>561</v>
      </c>
      <c r="C142" s="60">
        <v>2008</v>
      </c>
      <c r="D142" s="106">
        <v>2676</v>
      </c>
    </row>
    <row r="143" spans="1:4" ht="12.75">
      <c r="A143" s="79" t="s">
        <v>61</v>
      </c>
      <c r="B143" s="60" t="s">
        <v>576</v>
      </c>
      <c r="C143" s="60">
        <v>2009</v>
      </c>
      <c r="D143" s="106">
        <v>7506.8</v>
      </c>
    </row>
    <row r="144" spans="1:4" ht="12.75">
      <c r="A144" s="79" t="s">
        <v>62</v>
      </c>
      <c r="B144" s="60" t="s">
        <v>577</v>
      </c>
      <c r="C144" s="60">
        <v>2009</v>
      </c>
      <c r="D144" s="106">
        <v>2869.44</v>
      </c>
    </row>
    <row r="145" spans="1:4" ht="12.75">
      <c r="A145" s="79" t="s">
        <v>63</v>
      </c>
      <c r="B145" s="60" t="s">
        <v>243</v>
      </c>
      <c r="C145" s="60">
        <v>2010</v>
      </c>
      <c r="D145" s="106">
        <v>1800</v>
      </c>
    </row>
    <row r="146" spans="1:4" ht="12.75">
      <c r="A146" s="79" t="s">
        <v>64</v>
      </c>
      <c r="B146" s="60" t="s">
        <v>241</v>
      </c>
      <c r="C146" s="60">
        <v>2010</v>
      </c>
      <c r="D146" s="106">
        <v>2479.04</v>
      </c>
    </row>
    <row r="147" spans="1:4" ht="12.75">
      <c r="A147" s="79" t="s">
        <v>65</v>
      </c>
      <c r="B147" s="60" t="s">
        <v>243</v>
      </c>
      <c r="C147" s="60">
        <v>2010</v>
      </c>
      <c r="D147" s="106">
        <v>1592.1</v>
      </c>
    </row>
    <row r="148" spans="1:4" ht="12.75">
      <c r="A148" s="79" t="s">
        <v>66</v>
      </c>
      <c r="B148" s="60" t="s">
        <v>243</v>
      </c>
      <c r="C148" s="60">
        <v>2010</v>
      </c>
      <c r="D148" s="106">
        <v>1330</v>
      </c>
    </row>
    <row r="149" spans="1:4" ht="12.75">
      <c r="A149" s="9"/>
      <c r="B149" s="10" t="s">
        <v>12</v>
      </c>
      <c r="C149" s="9"/>
      <c r="D149" s="35">
        <f>SUM(D137:D148)</f>
        <v>36041.96</v>
      </c>
    </row>
    <row r="150" spans="1:4" ht="12.75">
      <c r="A150" s="264" t="s">
        <v>134</v>
      </c>
      <c r="B150" s="265"/>
      <c r="C150" s="265"/>
      <c r="D150" s="265"/>
    </row>
    <row r="151" spans="1:4" ht="14.25">
      <c r="A151" s="268" t="s">
        <v>87</v>
      </c>
      <c r="B151" s="269"/>
      <c r="C151" s="269"/>
      <c r="D151" s="270"/>
    </row>
    <row r="152" spans="1:4" ht="12.75">
      <c r="A152" s="9">
        <v>1</v>
      </c>
      <c r="B152" s="60" t="s">
        <v>383</v>
      </c>
      <c r="C152" s="60">
        <v>2008</v>
      </c>
      <c r="D152" s="106">
        <v>4288.3</v>
      </c>
    </row>
    <row r="153" spans="1:4" ht="12.75">
      <c r="A153" s="9">
        <v>2</v>
      </c>
      <c r="B153" s="60" t="s">
        <v>384</v>
      </c>
      <c r="C153" s="60">
        <v>2009</v>
      </c>
      <c r="D153" s="106">
        <v>5000</v>
      </c>
    </row>
    <row r="154" spans="1:4" ht="12.75">
      <c r="A154" s="9">
        <v>3</v>
      </c>
      <c r="B154" s="60" t="s">
        <v>594</v>
      </c>
      <c r="C154" s="60">
        <v>2008</v>
      </c>
      <c r="D154" s="106">
        <v>459</v>
      </c>
    </row>
    <row r="155" spans="1:4" ht="12.75">
      <c r="A155" s="9">
        <v>4</v>
      </c>
      <c r="B155" s="60" t="s">
        <v>595</v>
      </c>
      <c r="C155" s="60">
        <v>2008</v>
      </c>
      <c r="D155" s="106">
        <v>2900</v>
      </c>
    </row>
    <row r="156" spans="1:4" ht="12.75">
      <c r="A156" s="9">
        <v>5</v>
      </c>
      <c r="B156" s="80" t="s">
        <v>597</v>
      </c>
      <c r="C156" s="80">
        <v>2009</v>
      </c>
      <c r="D156" s="177">
        <v>671</v>
      </c>
    </row>
    <row r="157" spans="1:4" ht="12.75">
      <c r="A157" s="9"/>
      <c r="B157" s="10" t="s">
        <v>12</v>
      </c>
      <c r="C157" s="9"/>
      <c r="D157" s="35">
        <f>SUM(D152:D156)</f>
        <v>13318.3</v>
      </c>
    </row>
    <row r="158" spans="1:4" ht="12.75">
      <c r="A158" s="266" t="s">
        <v>88</v>
      </c>
      <c r="B158" s="266"/>
      <c r="C158" s="266"/>
      <c r="D158" s="267"/>
    </row>
    <row r="159" spans="1:4" ht="12.75">
      <c r="A159" s="9">
        <v>1</v>
      </c>
      <c r="B159" s="60" t="s">
        <v>596</v>
      </c>
      <c r="C159" s="60">
        <v>2009</v>
      </c>
      <c r="D159" s="106">
        <v>519.14</v>
      </c>
    </row>
    <row r="160" spans="1:4" ht="12.75">
      <c r="A160" s="9"/>
      <c r="B160" s="10" t="s">
        <v>12</v>
      </c>
      <c r="C160" s="9"/>
      <c r="D160" s="35">
        <f>D159</f>
        <v>519.14</v>
      </c>
    </row>
    <row r="161" spans="1:4" ht="12.75">
      <c r="A161" s="264" t="s">
        <v>136</v>
      </c>
      <c r="B161" s="265"/>
      <c r="C161" s="265"/>
      <c r="D161" s="265"/>
    </row>
    <row r="162" spans="1:4" ht="14.25">
      <c r="A162" s="268" t="s">
        <v>87</v>
      </c>
      <c r="B162" s="269"/>
      <c r="C162" s="269"/>
      <c r="D162" s="270"/>
    </row>
    <row r="163" spans="1:4" ht="12.75" customHeight="1">
      <c r="A163" s="79" t="s">
        <v>55</v>
      </c>
      <c r="B163" s="136" t="s">
        <v>546</v>
      </c>
      <c r="C163" s="136">
        <v>2010</v>
      </c>
      <c r="D163" s="170">
        <v>6585.5</v>
      </c>
    </row>
    <row r="164" spans="1:4" ht="12.75">
      <c r="A164" s="79" t="s">
        <v>56</v>
      </c>
      <c r="B164" s="171" t="s">
        <v>500</v>
      </c>
      <c r="C164" s="171">
        <v>2009</v>
      </c>
      <c r="D164" s="172">
        <v>2470</v>
      </c>
    </row>
    <row r="165" spans="1:4" ht="12.75">
      <c r="A165" s="79" t="s">
        <v>57</v>
      </c>
      <c r="B165" s="171" t="s">
        <v>547</v>
      </c>
      <c r="C165" s="171">
        <v>2009</v>
      </c>
      <c r="D165" s="172">
        <v>998</v>
      </c>
    </row>
    <row r="166" spans="1:4" ht="12.75">
      <c r="A166" s="79" t="s">
        <v>58</v>
      </c>
      <c r="B166" s="171" t="s">
        <v>548</v>
      </c>
      <c r="C166" s="171">
        <v>2009</v>
      </c>
      <c r="D166" s="172">
        <v>2470</v>
      </c>
    </row>
    <row r="167" spans="1:4" ht="12.75">
      <c r="A167" s="79" t="s">
        <v>59</v>
      </c>
      <c r="B167" s="171" t="s">
        <v>549</v>
      </c>
      <c r="C167" s="171">
        <v>2008</v>
      </c>
      <c r="D167" s="172">
        <v>2616</v>
      </c>
    </row>
    <row r="168" spans="1:4" ht="12.75">
      <c r="A168" s="79" t="s">
        <v>60</v>
      </c>
      <c r="B168" s="171" t="s">
        <v>550</v>
      </c>
      <c r="C168" s="171">
        <v>2007</v>
      </c>
      <c r="D168" s="172">
        <v>159</v>
      </c>
    </row>
    <row r="169" spans="1:4" ht="12.75">
      <c r="A169" s="79" t="s">
        <v>61</v>
      </c>
      <c r="B169" s="171" t="s">
        <v>551</v>
      </c>
      <c r="C169" s="171">
        <v>2006</v>
      </c>
      <c r="D169" s="172">
        <v>3294</v>
      </c>
    </row>
    <row r="170" spans="1:4" ht="12.75">
      <c r="A170" s="79" t="s">
        <v>62</v>
      </c>
      <c r="B170" s="171" t="s">
        <v>243</v>
      </c>
      <c r="C170" s="171">
        <v>2010</v>
      </c>
      <c r="D170" s="172">
        <v>454</v>
      </c>
    </row>
    <row r="171" spans="1:4" ht="12.75">
      <c r="A171" s="9"/>
      <c r="B171" s="10" t="s">
        <v>12</v>
      </c>
      <c r="C171" s="9"/>
      <c r="D171" s="35">
        <f>SUM(D163:D170)</f>
        <v>19046.5</v>
      </c>
    </row>
    <row r="172" spans="1:4" ht="12.75">
      <c r="A172" s="264" t="s">
        <v>138</v>
      </c>
      <c r="B172" s="265"/>
      <c r="C172" s="265"/>
      <c r="D172" s="265"/>
    </row>
    <row r="173" spans="1:4" ht="12.75" customHeight="1">
      <c r="A173" s="271" t="s">
        <v>87</v>
      </c>
      <c r="B173" s="272"/>
      <c r="C173" s="272"/>
      <c r="D173" s="273"/>
    </row>
    <row r="174" spans="1:4" ht="12.75">
      <c r="A174" s="9">
        <v>1</v>
      </c>
      <c r="B174" s="60" t="s">
        <v>561</v>
      </c>
      <c r="C174" s="60">
        <v>2007</v>
      </c>
      <c r="D174" s="106">
        <v>2468</v>
      </c>
    </row>
    <row r="175" spans="1:4" ht="12.75">
      <c r="A175" s="9">
        <v>2</v>
      </c>
      <c r="B175" s="60" t="s">
        <v>604</v>
      </c>
      <c r="C175" s="60">
        <v>2009</v>
      </c>
      <c r="D175" s="106">
        <v>1980</v>
      </c>
    </row>
    <row r="176" spans="1:4" ht="12.75">
      <c r="A176" s="9">
        <v>3</v>
      </c>
      <c r="B176" s="60" t="s">
        <v>605</v>
      </c>
      <c r="C176" s="60">
        <v>2010</v>
      </c>
      <c r="D176" s="106">
        <v>1000</v>
      </c>
    </row>
    <row r="177" spans="1:4" ht="12.75">
      <c r="A177" s="9"/>
      <c r="B177" s="10" t="s">
        <v>12</v>
      </c>
      <c r="C177" s="9"/>
      <c r="D177" s="35">
        <f>SUM(D174:D176)</f>
        <v>5448</v>
      </c>
    </row>
    <row r="178" spans="1:4" ht="12.75">
      <c r="A178" s="266" t="s">
        <v>88</v>
      </c>
      <c r="B178" s="266"/>
      <c r="C178" s="266"/>
      <c r="D178" s="267"/>
    </row>
    <row r="179" spans="1:4" ht="12.75">
      <c r="A179" s="9">
        <v>1</v>
      </c>
      <c r="B179" s="60" t="s">
        <v>560</v>
      </c>
      <c r="C179" s="60">
        <v>2009</v>
      </c>
      <c r="D179" s="106">
        <v>3200</v>
      </c>
    </row>
    <row r="180" spans="1:4" ht="12.75">
      <c r="A180" s="21"/>
      <c r="B180" s="22" t="s">
        <v>17</v>
      </c>
      <c r="C180" s="21"/>
      <c r="D180" s="36">
        <f>SUM(D179:D179)</f>
        <v>3200</v>
      </c>
    </row>
    <row r="181" spans="1:4" ht="12.75">
      <c r="A181" s="264" t="s">
        <v>139</v>
      </c>
      <c r="B181" s="265"/>
      <c r="C181" s="265"/>
      <c r="D181" s="265"/>
    </row>
    <row r="182" spans="1:4" ht="12.75" customHeight="1">
      <c r="A182" s="268" t="s">
        <v>87</v>
      </c>
      <c r="B182" s="269"/>
      <c r="C182" s="269"/>
      <c r="D182" s="270"/>
    </row>
    <row r="183" spans="1:4" ht="12.75">
      <c r="A183" s="9">
        <v>1</v>
      </c>
      <c r="B183" s="60" t="s">
        <v>575</v>
      </c>
      <c r="C183" s="60">
        <v>2006</v>
      </c>
      <c r="D183" s="106">
        <v>2995.47</v>
      </c>
    </row>
    <row r="184" spans="1:4" ht="12.75">
      <c r="A184" s="9">
        <v>2</v>
      </c>
      <c r="B184" s="60" t="s">
        <v>598</v>
      </c>
      <c r="C184" s="60">
        <v>2007</v>
      </c>
      <c r="D184" s="106">
        <v>694</v>
      </c>
    </row>
    <row r="185" spans="1:4" ht="12.75">
      <c r="A185" s="9">
        <v>3</v>
      </c>
      <c r="B185" s="60" t="s">
        <v>575</v>
      </c>
      <c r="C185" s="60">
        <v>2009</v>
      </c>
      <c r="D185" s="106">
        <v>3450</v>
      </c>
    </row>
    <row r="186" spans="1:4" ht="12.75">
      <c r="A186" s="9"/>
      <c r="B186" s="10" t="s">
        <v>12</v>
      </c>
      <c r="C186" s="9"/>
      <c r="D186" s="35">
        <f>SUM(D183:D185)</f>
        <v>7139.469999999999</v>
      </c>
    </row>
    <row r="187" spans="1:4" ht="12.75">
      <c r="A187" s="264" t="s">
        <v>141</v>
      </c>
      <c r="B187" s="265"/>
      <c r="C187" s="265"/>
      <c r="D187" s="265"/>
    </row>
    <row r="188" spans="1:4" ht="14.25">
      <c r="A188" s="268" t="s">
        <v>87</v>
      </c>
      <c r="B188" s="269"/>
      <c r="C188" s="269"/>
      <c r="D188" s="270"/>
    </row>
    <row r="189" spans="1:4" ht="12.75">
      <c r="A189" s="9">
        <v>1</v>
      </c>
      <c r="B189" s="60" t="s">
        <v>601</v>
      </c>
      <c r="C189" s="60">
        <v>2009</v>
      </c>
      <c r="D189" s="106">
        <v>3100.01</v>
      </c>
    </row>
    <row r="190" spans="1:4" ht="12.75">
      <c r="A190" s="9">
        <v>2</v>
      </c>
      <c r="B190" s="60" t="s">
        <v>593</v>
      </c>
      <c r="C190" s="60">
        <v>2010</v>
      </c>
      <c r="D190" s="106">
        <v>209</v>
      </c>
    </row>
    <row r="191" spans="1:4" ht="12.75">
      <c r="A191" s="9">
        <v>3</v>
      </c>
      <c r="B191" s="60" t="s">
        <v>602</v>
      </c>
      <c r="C191" s="60">
        <v>2010</v>
      </c>
      <c r="D191" s="106">
        <v>475</v>
      </c>
    </row>
    <row r="192" spans="1:4" ht="12.75">
      <c r="A192" s="8">
        <v>4</v>
      </c>
      <c r="B192" s="60" t="s">
        <v>603</v>
      </c>
      <c r="C192" s="60">
        <v>2010</v>
      </c>
      <c r="D192" s="106">
        <v>448</v>
      </c>
    </row>
    <row r="193" spans="1:4" ht="12.75">
      <c r="A193" s="9"/>
      <c r="B193" s="10" t="s">
        <v>12</v>
      </c>
      <c r="C193" s="9"/>
      <c r="D193" s="35">
        <f>SUM(D189:D192)</f>
        <v>4232.01</v>
      </c>
    </row>
    <row r="194" spans="1:4" ht="12.75">
      <c r="A194" s="266" t="s">
        <v>88</v>
      </c>
      <c r="B194" s="266"/>
      <c r="C194" s="266"/>
      <c r="D194" s="267"/>
    </row>
    <row r="195" spans="1:4" ht="12.75">
      <c r="A195" s="9">
        <v>1</v>
      </c>
      <c r="B195" s="60" t="s">
        <v>579</v>
      </c>
      <c r="C195" s="60">
        <v>2010</v>
      </c>
      <c r="D195" s="106">
        <v>638</v>
      </c>
    </row>
    <row r="196" spans="1:4" ht="12.75">
      <c r="A196" s="21"/>
      <c r="B196" s="22" t="s">
        <v>17</v>
      </c>
      <c r="C196" s="21"/>
      <c r="D196" s="36">
        <f>SUM(D195:D195)</f>
        <v>638</v>
      </c>
    </row>
    <row r="197" spans="1:4" ht="12.75">
      <c r="A197" s="264" t="s">
        <v>143</v>
      </c>
      <c r="B197" s="265"/>
      <c r="C197" s="265"/>
      <c r="D197" s="265"/>
    </row>
    <row r="198" spans="1:4" ht="14.25">
      <c r="A198" s="268" t="s">
        <v>87</v>
      </c>
      <c r="B198" s="269"/>
      <c r="C198" s="269"/>
      <c r="D198" s="270"/>
    </row>
    <row r="199" spans="1:4" ht="12.75">
      <c r="A199" s="9">
        <v>1</v>
      </c>
      <c r="B199" s="60" t="s">
        <v>561</v>
      </c>
      <c r="C199" s="60">
        <v>2009</v>
      </c>
      <c r="D199" s="106">
        <v>2279</v>
      </c>
    </row>
    <row r="200" spans="1:4" ht="12.75">
      <c r="A200" s="9">
        <v>2</v>
      </c>
      <c r="B200" s="60" t="s">
        <v>593</v>
      </c>
      <c r="C200" s="60">
        <v>2009</v>
      </c>
      <c r="D200" s="106">
        <v>800</v>
      </c>
    </row>
    <row r="201" spans="1:4" ht="12.75">
      <c r="A201" s="9"/>
      <c r="B201" s="10" t="s">
        <v>12</v>
      </c>
      <c r="C201" s="9"/>
      <c r="D201" s="35">
        <f>SUM(D199:D200)</f>
        <v>3079</v>
      </c>
    </row>
    <row r="202" spans="1:4" ht="12.75">
      <c r="A202" s="264" t="s">
        <v>145</v>
      </c>
      <c r="B202" s="265"/>
      <c r="C202" s="265"/>
      <c r="D202" s="265"/>
    </row>
    <row r="203" spans="1:4" ht="14.25">
      <c r="A203" s="268" t="s">
        <v>87</v>
      </c>
      <c r="B203" s="269"/>
      <c r="C203" s="269"/>
      <c r="D203" s="270"/>
    </row>
    <row r="204" spans="1:4" ht="12.75">
      <c r="A204" s="9">
        <v>1</v>
      </c>
      <c r="B204" s="60" t="s">
        <v>558</v>
      </c>
      <c r="C204" s="60">
        <v>2007</v>
      </c>
      <c r="D204" s="106">
        <v>42387.07</v>
      </c>
    </row>
    <row r="205" spans="1:4" ht="12.75">
      <c r="A205" s="9">
        <v>3</v>
      </c>
      <c r="B205" s="60" t="s">
        <v>561</v>
      </c>
      <c r="C205" s="60">
        <v>2007</v>
      </c>
      <c r="D205" s="106">
        <v>15516</v>
      </c>
    </row>
    <row r="206" spans="1:4" ht="12.75">
      <c r="A206" s="9"/>
      <c r="B206" s="10" t="s">
        <v>12</v>
      </c>
      <c r="C206" s="9"/>
      <c r="D206" s="35">
        <f>SUM(D204:D205)</f>
        <v>57903.07</v>
      </c>
    </row>
    <row r="207" spans="1:4" ht="12.75">
      <c r="A207" s="266" t="s">
        <v>88</v>
      </c>
      <c r="B207" s="266"/>
      <c r="C207" s="266"/>
      <c r="D207" s="267"/>
    </row>
    <row r="208" spans="1:4" ht="12.75">
      <c r="A208" s="9">
        <v>1</v>
      </c>
      <c r="B208" s="60" t="s">
        <v>559</v>
      </c>
      <c r="C208" s="60">
        <v>2010</v>
      </c>
      <c r="D208" s="106">
        <v>15790</v>
      </c>
    </row>
    <row r="209" spans="1:4" ht="12.75">
      <c r="A209" s="21"/>
      <c r="B209" s="22" t="s">
        <v>17</v>
      </c>
      <c r="C209" s="21"/>
      <c r="D209" s="36">
        <f>SUM(D208:D208)</f>
        <v>15790</v>
      </c>
    </row>
    <row r="210" spans="1:4" ht="12.75">
      <c r="A210" s="264" t="s">
        <v>146</v>
      </c>
      <c r="B210" s="265"/>
      <c r="C210" s="265"/>
      <c r="D210" s="265"/>
    </row>
    <row r="211" spans="1:4" ht="14.25">
      <c r="A211" s="268" t="s">
        <v>87</v>
      </c>
      <c r="B211" s="269"/>
      <c r="C211" s="269"/>
      <c r="D211" s="270"/>
    </row>
    <row r="212" spans="1:4" ht="12.75">
      <c r="A212" s="79" t="s">
        <v>55</v>
      </c>
      <c r="B212" s="60" t="s">
        <v>484</v>
      </c>
      <c r="C212" s="60">
        <v>2010</v>
      </c>
      <c r="D212" s="106">
        <v>6649</v>
      </c>
    </row>
    <row r="213" spans="1:4" ht="12.75">
      <c r="A213" s="79" t="s">
        <v>56</v>
      </c>
      <c r="B213" s="60" t="s">
        <v>486</v>
      </c>
      <c r="C213" s="60">
        <v>2010</v>
      </c>
      <c r="D213" s="106">
        <v>889</v>
      </c>
    </row>
    <row r="214" spans="1:4" ht="12.75">
      <c r="A214" s="79" t="s">
        <v>57</v>
      </c>
      <c r="B214" s="60" t="s">
        <v>486</v>
      </c>
      <c r="C214" s="60">
        <v>2009</v>
      </c>
      <c r="D214" s="106">
        <v>385</v>
      </c>
    </row>
    <row r="215" spans="1:4" ht="12.75">
      <c r="A215" s="9"/>
      <c r="B215" s="10" t="s">
        <v>12</v>
      </c>
      <c r="C215" s="9"/>
      <c r="D215" s="35">
        <f>SUM(D212:D214)</f>
        <v>7923</v>
      </c>
    </row>
    <row r="216" spans="1:4" ht="12.75">
      <c r="A216" s="266" t="s">
        <v>88</v>
      </c>
      <c r="B216" s="266"/>
      <c r="C216" s="266"/>
      <c r="D216" s="267"/>
    </row>
    <row r="217" spans="1:4" ht="12.75">
      <c r="A217" s="79" t="s">
        <v>55</v>
      </c>
      <c r="B217" s="92" t="s">
        <v>487</v>
      </c>
      <c r="C217" s="92">
        <v>2010</v>
      </c>
      <c r="D217" s="122">
        <v>5984</v>
      </c>
    </row>
    <row r="218" spans="1:4" ht="12.75">
      <c r="A218" s="79" t="s">
        <v>56</v>
      </c>
      <c r="B218" s="60" t="s">
        <v>488</v>
      </c>
      <c r="C218" s="60">
        <v>2010</v>
      </c>
      <c r="D218" s="106">
        <v>550</v>
      </c>
    </row>
    <row r="219" spans="1:4" ht="12.75">
      <c r="A219" s="79" t="s">
        <v>57</v>
      </c>
      <c r="B219" s="60" t="s">
        <v>489</v>
      </c>
      <c r="C219" s="60">
        <v>2010</v>
      </c>
      <c r="D219" s="106">
        <v>2899</v>
      </c>
    </row>
    <row r="220" spans="1:4" ht="12.75">
      <c r="A220" s="79" t="s">
        <v>58</v>
      </c>
      <c r="B220" s="60" t="s">
        <v>490</v>
      </c>
      <c r="C220" s="60">
        <v>2010</v>
      </c>
      <c r="D220" s="106">
        <v>199</v>
      </c>
    </row>
    <row r="221" spans="1:4" ht="12.75">
      <c r="A221" s="79" t="s">
        <v>59</v>
      </c>
      <c r="B221" s="60" t="s">
        <v>488</v>
      </c>
      <c r="C221" s="60">
        <v>2010</v>
      </c>
      <c r="D221" s="106">
        <v>554</v>
      </c>
    </row>
    <row r="222" spans="1:4" ht="12.75">
      <c r="A222" s="79" t="s">
        <v>60</v>
      </c>
      <c r="B222" s="60" t="s">
        <v>491</v>
      </c>
      <c r="C222" s="60">
        <v>2010</v>
      </c>
      <c r="D222" s="106">
        <v>193</v>
      </c>
    </row>
    <row r="223" spans="1:4" ht="12.75">
      <c r="A223" s="79" t="s">
        <v>61</v>
      </c>
      <c r="B223" s="60" t="s">
        <v>492</v>
      </c>
      <c r="C223" s="60">
        <v>2009</v>
      </c>
      <c r="D223" s="106">
        <v>5970</v>
      </c>
    </row>
    <row r="224" spans="1:4" ht="12.75">
      <c r="A224" s="79" t="s">
        <v>62</v>
      </c>
      <c r="B224" s="92" t="s">
        <v>488</v>
      </c>
      <c r="C224" s="92">
        <v>2010</v>
      </c>
      <c r="D224" s="122">
        <v>929</v>
      </c>
    </row>
    <row r="225" spans="1:4" ht="12.75">
      <c r="A225" s="79" t="s">
        <v>63</v>
      </c>
      <c r="B225" s="60" t="s">
        <v>297</v>
      </c>
      <c r="C225" s="60">
        <v>2010</v>
      </c>
      <c r="D225" s="106">
        <v>1840</v>
      </c>
    </row>
    <row r="226" spans="1:4" ht="12.75">
      <c r="A226" s="79" t="s">
        <v>64</v>
      </c>
      <c r="B226" s="60" t="s">
        <v>493</v>
      </c>
      <c r="C226" s="60">
        <v>2006</v>
      </c>
      <c r="D226" s="106">
        <v>950</v>
      </c>
    </row>
    <row r="227" spans="1:4" ht="12.75">
      <c r="A227" s="79" t="s">
        <v>65</v>
      </c>
      <c r="B227" s="60" t="s">
        <v>485</v>
      </c>
      <c r="C227" s="60">
        <v>2010</v>
      </c>
      <c r="D227" s="106">
        <v>1408</v>
      </c>
    </row>
    <row r="228" spans="1:4" ht="12.75">
      <c r="A228" s="21"/>
      <c r="B228" s="22" t="s">
        <v>17</v>
      </c>
      <c r="C228" s="21"/>
      <c r="D228" s="36">
        <f>SUM(D217:D227)</f>
        <v>21476</v>
      </c>
    </row>
    <row r="229" spans="1:4" ht="12.75">
      <c r="A229" s="264" t="s">
        <v>147</v>
      </c>
      <c r="B229" s="265"/>
      <c r="C229" s="265"/>
      <c r="D229" s="265"/>
    </row>
    <row r="230" spans="1:4" ht="14.25">
      <c r="A230" s="268" t="s">
        <v>87</v>
      </c>
      <c r="B230" s="269"/>
      <c r="C230" s="269"/>
      <c r="D230" s="270"/>
    </row>
    <row r="231" spans="1:4" ht="12.75">
      <c r="A231" s="9">
        <v>1</v>
      </c>
      <c r="B231" s="60" t="s">
        <v>569</v>
      </c>
      <c r="C231" s="60">
        <v>2006</v>
      </c>
      <c r="D231" s="106">
        <v>1399</v>
      </c>
    </row>
    <row r="232" spans="1:4" ht="12.75">
      <c r="A232" s="9">
        <v>3</v>
      </c>
      <c r="B232" s="60" t="s">
        <v>570</v>
      </c>
      <c r="C232" s="60">
        <v>2007</v>
      </c>
      <c r="D232" s="106">
        <v>2366.8</v>
      </c>
    </row>
    <row r="233" spans="1:4" ht="12.75">
      <c r="A233" s="8">
        <v>4</v>
      </c>
      <c r="B233" s="60" t="s">
        <v>561</v>
      </c>
      <c r="C233" s="60">
        <v>2010</v>
      </c>
      <c r="D233" s="106">
        <v>4764.1</v>
      </c>
    </row>
    <row r="234" spans="1:4" ht="12.75">
      <c r="A234" s="9"/>
      <c r="B234" s="10" t="s">
        <v>12</v>
      </c>
      <c r="C234" s="9"/>
      <c r="D234" s="35">
        <f>SUM(D231:D233)</f>
        <v>8529.900000000001</v>
      </c>
    </row>
    <row r="235" spans="1:4" ht="12.75">
      <c r="A235" s="264" t="s">
        <v>148</v>
      </c>
      <c r="B235" s="265"/>
      <c r="C235" s="265"/>
      <c r="D235" s="265"/>
    </row>
    <row r="236" spans="1:4" ht="14.25">
      <c r="A236" s="268" t="s">
        <v>87</v>
      </c>
      <c r="B236" s="269"/>
      <c r="C236" s="269"/>
      <c r="D236" s="270"/>
    </row>
    <row r="237" spans="1:4" ht="12.75">
      <c r="A237" s="79" t="s">
        <v>55</v>
      </c>
      <c r="B237" s="92" t="s">
        <v>455</v>
      </c>
      <c r="C237" s="93"/>
      <c r="D237" s="122">
        <v>5368</v>
      </c>
    </row>
    <row r="238" spans="1:4" ht="12.75">
      <c r="A238" s="79" t="s">
        <v>56</v>
      </c>
      <c r="B238" s="92" t="s">
        <v>456</v>
      </c>
      <c r="C238" s="79"/>
      <c r="D238" s="106">
        <v>3999</v>
      </c>
    </row>
    <row r="239" spans="1:4" ht="12.75">
      <c r="A239" s="79" t="s">
        <v>57</v>
      </c>
      <c r="B239" s="60" t="s">
        <v>561</v>
      </c>
      <c r="C239" s="60">
        <v>2006</v>
      </c>
      <c r="D239" s="106">
        <v>1970.07</v>
      </c>
    </row>
    <row r="240" spans="1:4" ht="12.75">
      <c r="A240" s="79" t="s">
        <v>58</v>
      </c>
      <c r="B240" s="60" t="s">
        <v>578</v>
      </c>
      <c r="C240" s="60">
        <v>2007</v>
      </c>
      <c r="D240" s="106">
        <v>85203.74</v>
      </c>
    </row>
    <row r="241" spans="1:4" ht="12.75">
      <c r="A241" s="79" t="s">
        <v>59</v>
      </c>
      <c r="B241" s="60" t="s">
        <v>575</v>
      </c>
      <c r="C241" s="60">
        <v>2008</v>
      </c>
      <c r="D241" s="106">
        <v>2586.28</v>
      </c>
    </row>
    <row r="242" spans="1:4" ht="12.75">
      <c r="A242" s="79" t="s">
        <v>60</v>
      </c>
      <c r="B242" s="60" t="s">
        <v>558</v>
      </c>
      <c r="C242" s="60">
        <v>2009</v>
      </c>
      <c r="D242" s="106">
        <v>41797.44</v>
      </c>
    </row>
    <row r="243" spans="1:4" ht="12.75">
      <c r="A243" s="79" t="s">
        <v>61</v>
      </c>
      <c r="B243" s="60" t="s">
        <v>558</v>
      </c>
      <c r="C243" s="60">
        <v>2009</v>
      </c>
      <c r="D243" s="106">
        <v>14655.64</v>
      </c>
    </row>
    <row r="244" spans="1:4" ht="12.75">
      <c r="A244" s="79" t="s">
        <v>62</v>
      </c>
      <c r="B244" s="60" t="s">
        <v>503</v>
      </c>
      <c r="C244" s="60">
        <v>2010</v>
      </c>
      <c r="D244" s="106">
        <v>3490.01</v>
      </c>
    </row>
    <row r="245" spans="1:4" ht="12.75">
      <c r="A245" s="9"/>
      <c r="B245" s="10" t="s">
        <v>12</v>
      </c>
      <c r="C245" s="9"/>
      <c r="D245" s="35">
        <f>SUM(D237:D244)</f>
        <v>159070.18</v>
      </c>
    </row>
    <row r="246" spans="1:4" ht="12.75">
      <c r="A246" s="266" t="s">
        <v>88</v>
      </c>
      <c r="B246" s="266"/>
      <c r="C246" s="266"/>
      <c r="D246" s="267"/>
    </row>
    <row r="247" spans="1:4" ht="12.75">
      <c r="A247" s="79" t="s">
        <v>55</v>
      </c>
      <c r="B247" s="80" t="s">
        <v>579</v>
      </c>
      <c r="C247" s="80">
        <v>2007</v>
      </c>
      <c r="D247" s="177">
        <v>1267.99</v>
      </c>
    </row>
    <row r="248" spans="1:4" ht="12.75">
      <c r="A248" s="79" t="s">
        <v>56</v>
      </c>
      <c r="B248" s="80" t="s">
        <v>563</v>
      </c>
      <c r="C248" s="80">
        <v>2008</v>
      </c>
      <c r="D248" s="177">
        <v>5976.78</v>
      </c>
    </row>
    <row r="249" spans="1:4" ht="12.75">
      <c r="A249" s="79" t="s">
        <v>57</v>
      </c>
      <c r="B249" s="80" t="s">
        <v>580</v>
      </c>
      <c r="C249" s="80">
        <v>2009</v>
      </c>
      <c r="D249" s="177">
        <v>2942.64</v>
      </c>
    </row>
    <row r="250" spans="1:4" ht="12.75">
      <c r="A250" s="79" t="s">
        <v>58</v>
      </c>
      <c r="B250" s="80" t="s">
        <v>580</v>
      </c>
      <c r="C250" s="80">
        <v>2010</v>
      </c>
      <c r="D250" s="177">
        <v>1673.23</v>
      </c>
    </row>
    <row r="251" spans="1:4" ht="12.75">
      <c r="A251" s="79" t="s">
        <v>59</v>
      </c>
      <c r="B251" s="80" t="s">
        <v>580</v>
      </c>
      <c r="C251" s="80">
        <v>2010</v>
      </c>
      <c r="D251" s="177">
        <v>2346.67</v>
      </c>
    </row>
    <row r="252" spans="1:4" ht="12.75">
      <c r="A252" s="79" t="s">
        <v>60</v>
      </c>
      <c r="B252" s="80" t="s">
        <v>560</v>
      </c>
      <c r="C252" s="80">
        <v>2010</v>
      </c>
      <c r="D252" s="177">
        <v>2117.31</v>
      </c>
    </row>
    <row r="253" spans="1:4" ht="12.75">
      <c r="A253" s="79" t="s">
        <v>61</v>
      </c>
      <c r="B253" s="80" t="s">
        <v>580</v>
      </c>
      <c r="C253" s="80">
        <v>2010</v>
      </c>
      <c r="D253" s="177">
        <v>2942.64</v>
      </c>
    </row>
    <row r="254" spans="1:4" ht="12.75">
      <c r="A254" s="21"/>
      <c r="B254" s="22" t="s">
        <v>17</v>
      </c>
      <c r="C254" s="21"/>
      <c r="D254" s="36">
        <f>SUM(D247:D253)</f>
        <v>19267.26</v>
      </c>
    </row>
    <row r="255" spans="1:4" ht="12.75">
      <c r="A255" s="264" t="s">
        <v>149</v>
      </c>
      <c r="B255" s="265"/>
      <c r="C255" s="265"/>
      <c r="D255" s="265"/>
    </row>
    <row r="256" spans="1:4" ht="14.25">
      <c r="A256" s="268" t="s">
        <v>87</v>
      </c>
      <c r="B256" s="269"/>
      <c r="C256" s="269"/>
      <c r="D256" s="270"/>
    </row>
    <row r="257" spans="1:4" ht="12.75">
      <c r="A257" s="79" t="s">
        <v>55</v>
      </c>
      <c r="B257" s="67" t="s">
        <v>193</v>
      </c>
      <c r="C257" s="86">
        <v>2007</v>
      </c>
      <c r="D257" s="76">
        <v>2493</v>
      </c>
    </row>
    <row r="258" spans="1:4" ht="12.75">
      <c r="A258" s="79" t="s">
        <v>56</v>
      </c>
      <c r="B258" s="67" t="s">
        <v>194</v>
      </c>
      <c r="C258" s="86">
        <v>2006</v>
      </c>
      <c r="D258" s="77">
        <v>720</v>
      </c>
    </row>
    <row r="259" spans="1:4" ht="12.75">
      <c r="A259" s="79" t="s">
        <v>57</v>
      </c>
      <c r="B259" s="67" t="s">
        <v>195</v>
      </c>
      <c r="C259" s="86">
        <v>2007</v>
      </c>
      <c r="D259" s="76">
        <v>1098</v>
      </c>
    </row>
    <row r="260" spans="1:4" ht="12.75">
      <c r="A260" s="79" t="s">
        <v>58</v>
      </c>
      <c r="B260" s="67" t="s">
        <v>196</v>
      </c>
      <c r="C260" s="86">
        <v>2007</v>
      </c>
      <c r="D260" s="77">
        <v>2000</v>
      </c>
    </row>
    <row r="261" spans="1:4" ht="12.75">
      <c r="A261" s="79" t="s">
        <v>59</v>
      </c>
      <c r="B261" s="67" t="s">
        <v>197</v>
      </c>
      <c r="C261" s="86">
        <v>2007</v>
      </c>
      <c r="D261" s="77">
        <v>227</v>
      </c>
    </row>
    <row r="262" spans="1:4" ht="12.75">
      <c r="A262" s="79" t="s">
        <v>60</v>
      </c>
      <c r="B262" s="67" t="s">
        <v>198</v>
      </c>
      <c r="C262" s="86">
        <v>2007</v>
      </c>
      <c r="D262" s="77">
        <v>600</v>
      </c>
    </row>
    <row r="263" spans="1:4" ht="12.75">
      <c r="A263" s="79" t="s">
        <v>61</v>
      </c>
      <c r="B263" s="67" t="s">
        <v>199</v>
      </c>
      <c r="C263" s="86">
        <v>2009</v>
      </c>
      <c r="D263" s="76">
        <v>3400</v>
      </c>
    </row>
    <row r="264" spans="1:4" ht="12.75">
      <c r="A264" s="79" t="s">
        <v>62</v>
      </c>
      <c r="B264" s="67" t="s">
        <v>200</v>
      </c>
      <c r="C264" s="86">
        <v>2009</v>
      </c>
      <c r="D264" s="77">
        <v>450</v>
      </c>
    </row>
    <row r="265" spans="1:4" ht="12.75">
      <c r="A265" s="79" t="s">
        <v>63</v>
      </c>
      <c r="B265" s="67" t="s">
        <v>201</v>
      </c>
      <c r="C265" s="86">
        <v>2006</v>
      </c>
      <c r="D265" s="77">
        <v>250</v>
      </c>
    </row>
    <row r="266" spans="1:4" ht="12.75">
      <c r="A266" s="79" t="s">
        <v>64</v>
      </c>
      <c r="B266" s="74" t="s">
        <v>202</v>
      </c>
      <c r="C266" s="86">
        <v>2006</v>
      </c>
      <c r="D266" s="77">
        <v>189</v>
      </c>
    </row>
    <row r="267" spans="1:4" ht="12.75">
      <c r="A267" s="79" t="s">
        <v>65</v>
      </c>
      <c r="B267" s="67" t="s">
        <v>203</v>
      </c>
      <c r="C267" s="86">
        <v>2006</v>
      </c>
      <c r="D267" s="77">
        <v>248.88</v>
      </c>
    </row>
    <row r="268" spans="1:4" ht="12.75">
      <c r="A268" s="79" t="s">
        <v>66</v>
      </c>
      <c r="B268" s="67" t="s">
        <v>204</v>
      </c>
      <c r="C268" s="86">
        <v>2006</v>
      </c>
      <c r="D268" s="77">
        <v>497.76</v>
      </c>
    </row>
    <row r="269" spans="1:4" ht="12.75">
      <c r="A269" s="79" t="s">
        <v>67</v>
      </c>
      <c r="B269" s="74" t="s">
        <v>205</v>
      </c>
      <c r="C269" s="86">
        <v>2006</v>
      </c>
      <c r="D269" s="76">
        <v>21667.2</v>
      </c>
    </row>
    <row r="270" spans="1:4" ht="12.75">
      <c r="A270" s="79" t="s">
        <v>68</v>
      </c>
      <c r="B270" s="67" t="s">
        <v>206</v>
      </c>
      <c r="C270" s="86">
        <v>2006</v>
      </c>
      <c r="D270" s="76">
        <v>1889.29</v>
      </c>
    </row>
    <row r="271" spans="1:4" ht="12.75">
      <c r="A271" s="79" t="s">
        <v>69</v>
      </c>
      <c r="B271" s="74" t="s">
        <v>207</v>
      </c>
      <c r="C271" s="86">
        <v>2006</v>
      </c>
      <c r="D271" s="76">
        <v>370</v>
      </c>
    </row>
    <row r="272" spans="1:4" ht="12.75">
      <c r="A272" s="79" t="s">
        <v>70</v>
      </c>
      <c r="B272" s="74" t="s">
        <v>208</v>
      </c>
      <c r="C272" s="86">
        <v>2006</v>
      </c>
      <c r="D272" s="76">
        <v>1635.32</v>
      </c>
    </row>
    <row r="273" spans="1:4" ht="12.75">
      <c r="A273" s="79" t="s">
        <v>71</v>
      </c>
      <c r="B273" s="74" t="s">
        <v>209</v>
      </c>
      <c r="C273" s="86">
        <v>2006</v>
      </c>
      <c r="D273" s="76">
        <v>90</v>
      </c>
    </row>
    <row r="274" spans="1:4" ht="12.75">
      <c r="A274" s="79" t="s">
        <v>72</v>
      </c>
      <c r="B274" s="74" t="s">
        <v>210</v>
      </c>
      <c r="C274" s="86">
        <v>2006</v>
      </c>
      <c r="D274" s="76">
        <v>720</v>
      </c>
    </row>
    <row r="275" spans="1:4" ht="12.75">
      <c r="A275" s="79" t="s">
        <v>73</v>
      </c>
      <c r="B275" s="74" t="s">
        <v>211</v>
      </c>
      <c r="C275" s="86">
        <v>2006</v>
      </c>
      <c r="D275" s="76">
        <v>125</v>
      </c>
    </row>
    <row r="276" spans="1:4" ht="12.75">
      <c r="A276" s="79" t="s">
        <v>74</v>
      </c>
      <c r="B276" s="74" t="s">
        <v>212</v>
      </c>
      <c r="C276" s="86">
        <v>2006</v>
      </c>
      <c r="D276" s="76">
        <v>144</v>
      </c>
    </row>
    <row r="277" spans="1:4" ht="12.75">
      <c r="A277" s="79" t="s">
        <v>121</v>
      </c>
      <c r="B277" s="74" t="s">
        <v>213</v>
      </c>
      <c r="C277" s="86">
        <v>2006</v>
      </c>
      <c r="D277" s="76">
        <v>250</v>
      </c>
    </row>
    <row r="278" spans="1:4" ht="12.75">
      <c r="A278" s="79" t="s">
        <v>244</v>
      </c>
      <c r="B278" s="74" t="s">
        <v>214</v>
      </c>
      <c r="C278" s="86">
        <v>2006</v>
      </c>
      <c r="D278" s="76">
        <v>215</v>
      </c>
    </row>
    <row r="279" spans="1:4" ht="12.75">
      <c r="A279" s="79" t="s">
        <v>245</v>
      </c>
      <c r="B279" s="74" t="s">
        <v>213</v>
      </c>
      <c r="C279" s="86">
        <v>2006</v>
      </c>
      <c r="D279" s="76">
        <v>245</v>
      </c>
    </row>
    <row r="280" spans="1:4" ht="12.75">
      <c r="A280" s="79" t="s">
        <v>246</v>
      </c>
      <c r="B280" s="74" t="s">
        <v>215</v>
      </c>
      <c r="C280" s="86">
        <v>2007</v>
      </c>
      <c r="D280" s="77">
        <v>700</v>
      </c>
    </row>
    <row r="281" spans="1:4" ht="12.75">
      <c r="A281" s="79" t="s">
        <v>247</v>
      </c>
      <c r="B281" s="74" t="s">
        <v>216</v>
      </c>
      <c r="C281" s="86">
        <v>2007</v>
      </c>
      <c r="D281" s="77">
        <v>139</v>
      </c>
    </row>
    <row r="282" spans="1:4" ht="12.75">
      <c r="A282" s="79" t="s">
        <v>248</v>
      </c>
      <c r="B282" s="74" t="s">
        <v>217</v>
      </c>
      <c r="C282" s="86">
        <v>2007</v>
      </c>
      <c r="D282" s="77">
        <v>153</v>
      </c>
    </row>
    <row r="283" spans="1:4" ht="12.75">
      <c r="A283" s="79" t="s">
        <v>249</v>
      </c>
      <c r="B283" s="74" t="s">
        <v>218</v>
      </c>
      <c r="C283" s="86">
        <v>2007</v>
      </c>
      <c r="D283" s="77">
        <v>2909.94</v>
      </c>
    </row>
    <row r="284" spans="1:4" ht="12.75">
      <c r="A284" s="79" t="s">
        <v>250</v>
      </c>
      <c r="B284" s="74" t="s">
        <v>219</v>
      </c>
      <c r="C284" s="86">
        <v>2007</v>
      </c>
      <c r="D284" s="77">
        <v>2720.01</v>
      </c>
    </row>
    <row r="285" spans="1:4" ht="12.75">
      <c r="A285" s="79" t="s">
        <v>251</v>
      </c>
      <c r="B285" s="74" t="s">
        <v>220</v>
      </c>
      <c r="C285" s="86">
        <v>2007</v>
      </c>
      <c r="D285" s="77">
        <v>1400</v>
      </c>
    </row>
    <row r="286" spans="1:4" ht="12.75">
      <c r="A286" s="79" t="s">
        <v>252</v>
      </c>
      <c r="B286" s="74" t="s">
        <v>221</v>
      </c>
      <c r="C286" s="86">
        <v>2008</v>
      </c>
      <c r="D286" s="77">
        <v>104</v>
      </c>
    </row>
    <row r="287" spans="1:4" ht="12.75">
      <c r="A287" s="79" t="s">
        <v>253</v>
      </c>
      <c r="B287" s="74" t="s">
        <v>222</v>
      </c>
      <c r="C287" s="86">
        <v>2008</v>
      </c>
      <c r="D287" s="77">
        <v>1540</v>
      </c>
    </row>
    <row r="288" spans="1:4" ht="12.75">
      <c r="A288" s="79" t="s">
        <v>254</v>
      </c>
      <c r="B288" s="74" t="s">
        <v>223</v>
      </c>
      <c r="C288" s="86">
        <v>2008</v>
      </c>
      <c r="D288" s="77">
        <v>613</v>
      </c>
    </row>
    <row r="289" spans="1:4" ht="12.75">
      <c r="A289" s="79" t="s">
        <v>255</v>
      </c>
      <c r="B289" s="74" t="s">
        <v>224</v>
      </c>
      <c r="C289" s="86">
        <v>2008</v>
      </c>
      <c r="D289" s="77">
        <v>396.5</v>
      </c>
    </row>
    <row r="290" spans="1:4" ht="12.75">
      <c r="A290" s="79" t="s">
        <v>256</v>
      </c>
      <c r="B290" s="74" t="s">
        <v>225</v>
      </c>
      <c r="C290" s="86">
        <v>2008</v>
      </c>
      <c r="D290" s="77">
        <v>1340</v>
      </c>
    </row>
    <row r="291" spans="1:4" ht="12.75">
      <c r="A291" s="79" t="s">
        <v>257</v>
      </c>
      <c r="B291" s="74" t="s">
        <v>226</v>
      </c>
      <c r="C291" s="86">
        <v>2008</v>
      </c>
      <c r="D291" s="77">
        <v>200.08</v>
      </c>
    </row>
    <row r="292" spans="1:4" ht="12.75">
      <c r="A292" s="79" t="s">
        <v>258</v>
      </c>
      <c r="B292" s="74" t="s">
        <v>227</v>
      </c>
      <c r="C292" s="86">
        <v>2008</v>
      </c>
      <c r="D292" s="77">
        <v>2480</v>
      </c>
    </row>
    <row r="293" spans="1:4" ht="12.75">
      <c r="A293" s="79" t="s">
        <v>259</v>
      </c>
      <c r="B293" s="74" t="s">
        <v>228</v>
      </c>
      <c r="C293" s="86">
        <v>2008</v>
      </c>
      <c r="D293" s="77">
        <v>550</v>
      </c>
    </row>
    <row r="294" spans="1:4" ht="12.75">
      <c r="A294" s="79" t="s">
        <v>260</v>
      </c>
      <c r="B294" s="74" t="s">
        <v>229</v>
      </c>
      <c r="C294" s="86">
        <v>2008</v>
      </c>
      <c r="D294" s="77">
        <v>779.99</v>
      </c>
    </row>
    <row r="295" spans="1:4" ht="12.75">
      <c r="A295" s="79" t="s">
        <v>261</v>
      </c>
      <c r="B295" s="74" t="s">
        <v>230</v>
      </c>
      <c r="C295" s="86">
        <v>2008</v>
      </c>
      <c r="D295" s="77">
        <v>1375</v>
      </c>
    </row>
    <row r="296" spans="1:4" ht="12.75">
      <c r="A296" s="79" t="s">
        <v>262</v>
      </c>
      <c r="B296" s="74" t="s">
        <v>231</v>
      </c>
      <c r="C296" s="86">
        <v>2009</v>
      </c>
      <c r="D296" s="77">
        <v>1430</v>
      </c>
    </row>
    <row r="297" spans="1:4" ht="12.75">
      <c r="A297" s="79" t="s">
        <v>263</v>
      </c>
      <c r="B297" s="74" t="s">
        <v>232</v>
      </c>
      <c r="C297" s="86">
        <v>2008</v>
      </c>
      <c r="D297" s="68">
        <v>195</v>
      </c>
    </row>
    <row r="298" spans="1:4" ht="12.75">
      <c r="A298" s="79" t="s">
        <v>264</v>
      </c>
      <c r="B298" s="74" t="s">
        <v>233</v>
      </c>
      <c r="C298" s="86">
        <v>2009</v>
      </c>
      <c r="D298" s="77">
        <v>348.01</v>
      </c>
    </row>
    <row r="299" spans="1:4" ht="12.75">
      <c r="A299" s="79" t="s">
        <v>265</v>
      </c>
      <c r="B299" s="74" t="s">
        <v>234</v>
      </c>
      <c r="C299" s="86">
        <v>2009</v>
      </c>
      <c r="D299" s="77">
        <v>10430.01</v>
      </c>
    </row>
    <row r="300" spans="1:4" ht="12.75">
      <c r="A300" s="79" t="s">
        <v>266</v>
      </c>
      <c r="B300" s="74" t="s">
        <v>235</v>
      </c>
      <c r="C300" s="86">
        <v>2009</v>
      </c>
      <c r="D300" s="77">
        <v>2750</v>
      </c>
    </row>
    <row r="301" spans="1:4" ht="12.75">
      <c r="A301" s="79" t="s">
        <v>267</v>
      </c>
      <c r="B301" s="74" t="s">
        <v>236</v>
      </c>
      <c r="C301" s="86">
        <v>2009</v>
      </c>
      <c r="D301" s="77">
        <v>729.85</v>
      </c>
    </row>
    <row r="302" spans="1:4" ht="12.75">
      <c r="A302" s="79" t="s">
        <v>268</v>
      </c>
      <c r="B302" s="74" t="s">
        <v>237</v>
      </c>
      <c r="C302" s="86">
        <v>2009</v>
      </c>
      <c r="D302" s="77">
        <v>710</v>
      </c>
    </row>
    <row r="303" spans="1:4" ht="12.75">
      <c r="A303" s="79" t="s">
        <v>269</v>
      </c>
      <c r="B303" s="74" t="s">
        <v>238</v>
      </c>
      <c r="C303" s="86">
        <v>2009</v>
      </c>
      <c r="D303" s="77">
        <v>550</v>
      </c>
    </row>
    <row r="304" spans="1:4" ht="12.75">
      <c r="A304" s="79" t="s">
        <v>270</v>
      </c>
      <c r="B304" s="74" t="s">
        <v>239</v>
      </c>
      <c r="C304" s="86">
        <v>2010</v>
      </c>
      <c r="D304" s="77">
        <v>2684</v>
      </c>
    </row>
    <row r="305" spans="1:4" ht="12.75">
      <c r="A305" s="79" t="s">
        <v>271</v>
      </c>
      <c r="B305" s="74" t="s">
        <v>240</v>
      </c>
      <c r="C305" s="86">
        <v>2010</v>
      </c>
      <c r="D305" s="77">
        <v>714</v>
      </c>
    </row>
    <row r="306" spans="1:4" ht="12.75">
      <c r="A306" s="79" t="s">
        <v>272</v>
      </c>
      <c r="B306" s="74" t="s">
        <v>241</v>
      </c>
      <c r="C306" s="86">
        <v>2010</v>
      </c>
      <c r="D306" s="77">
        <v>1464</v>
      </c>
    </row>
    <row r="307" spans="1:4" ht="12.75">
      <c r="A307" s="79" t="s">
        <v>273</v>
      </c>
      <c r="B307" s="74" t="s">
        <v>242</v>
      </c>
      <c r="C307" s="86">
        <v>2010</v>
      </c>
      <c r="D307" s="77">
        <v>650</v>
      </c>
    </row>
    <row r="308" spans="1:4" ht="12.75">
      <c r="A308" s="79" t="s">
        <v>274</v>
      </c>
      <c r="B308" s="78" t="s">
        <v>241</v>
      </c>
      <c r="C308" s="147">
        <v>2010</v>
      </c>
      <c r="D308" s="68">
        <v>3300</v>
      </c>
    </row>
    <row r="309" spans="1:4" ht="12.75">
      <c r="A309" s="79" t="s">
        <v>275</v>
      </c>
      <c r="B309" s="80" t="s">
        <v>243</v>
      </c>
      <c r="C309" s="148">
        <v>2010</v>
      </c>
      <c r="D309" s="81">
        <v>764.39</v>
      </c>
    </row>
    <row r="310" spans="1:4" ht="12.75">
      <c r="A310" s="79" t="s">
        <v>276</v>
      </c>
      <c r="B310" s="82" t="s">
        <v>299</v>
      </c>
      <c r="C310" s="149">
        <v>2008</v>
      </c>
      <c r="D310" s="81">
        <v>1342</v>
      </c>
    </row>
    <row r="311" spans="1:4" ht="12.75">
      <c r="A311" s="79" t="s">
        <v>277</v>
      </c>
      <c r="B311" s="82" t="s">
        <v>299</v>
      </c>
      <c r="C311" s="149">
        <v>2008</v>
      </c>
      <c r="D311" s="81">
        <v>1342</v>
      </c>
    </row>
    <row r="312" spans="1:4" ht="12.75">
      <c r="A312" s="79" t="s">
        <v>278</v>
      </c>
      <c r="B312" s="80" t="s">
        <v>300</v>
      </c>
      <c r="C312" s="148">
        <v>2010</v>
      </c>
      <c r="D312" s="81">
        <v>2279.28</v>
      </c>
    </row>
    <row r="313" spans="1:4" ht="12.75">
      <c r="A313" s="79" t="s">
        <v>279</v>
      </c>
      <c r="B313" s="80" t="s">
        <v>243</v>
      </c>
      <c r="C313" s="148">
        <v>2010</v>
      </c>
      <c r="D313" s="81">
        <v>764.39</v>
      </c>
    </row>
    <row r="314" spans="1:4" ht="12.75">
      <c r="A314" s="21"/>
      <c r="B314" s="22" t="s">
        <v>17</v>
      </c>
      <c r="C314" s="21"/>
      <c r="D314" s="36">
        <f>SUM(D257:D313)</f>
        <v>89371.90000000001</v>
      </c>
    </row>
    <row r="315" spans="1:4" ht="12.75" customHeight="1">
      <c r="A315" s="266" t="s">
        <v>88</v>
      </c>
      <c r="B315" s="266"/>
      <c r="C315" s="266"/>
      <c r="D315" s="267"/>
    </row>
    <row r="316" spans="1:4" ht="12.75">
      <c r="A316" s="79" t="s">
        <v>55</v>
      </c>
      <c r="B316" s="67" t="s">
        <v>280</v>
      </c>
      <c r="C316" s="86">
        <v>2007</v>
      </c>
      <c r="D316" s="76">
        <v>2750</v>
      </c>
    </row>
    <row r="317" spans="1:4" ht="12.75">
      <c r="A317" s="79" t="s">
        <v>56</v>
      </c>
      <c r="B317" s="82" t="s">
        <v>298</v>
      </c>
      <c r="C317" s="149">
        <v>2007</v>
      </c>
      <c r="D317" s="81">
        <v>859</v>
      </c>
    </row>
    <row r="318" spans="1:4" ht="12.75">
      <c r="A318" s="79" t="s">
        <v>57</v>
      </c>
      <c r="B318" s="74" t="s">
        <v>281</v>
      </c>
      <c r="C318" s="86">
        <v>2007</v>
      </c>
      <c r="D318" s="77">
        <v>759.05</v>
      </c>
    </row>
    <row r="319" spans="1:4" ht="12.75">
      <c r="A319" s="79" t="s">
        <v>58</v>
      </c>
      <c r="B319" s="67" t="s">
        <v>282</v>
      </c>
      <c r="C319" s="86">
        <v>2007</v>
      </c>
      <c r="D319" s="77">
        <v>239.9</v>
      </c>
    </row>
    <row r="320" spans="1:4" ht="12.75">
      <c r="A320" s="79" t="s">
        <v>59</v>
      </c>
      <c r="B320" s="67" t="s">
        <v>283</v>
      </c>
      <c r="C320" s="86">
        <v>2007</v>
      </c>
      <c r="D320" s="77">
        <v>196.5</v>
      </c>
    </row>
    <row r="321" spans="1:4" ht="12.75">
      <c r="A321" s="79" t="s">
        <v>60</v>
      </c>
      <c r="B321" s="67" t="s">
        <v>284</v>
      </c>
      <c r="C321" s="86">
        <v>2007</v>
      </c>
      <c r="D321" s="77">
        <v>1928.85</v>
      </c>
    </row>
    <row r="322" spans="1:4" ht="12.75">
      <c r="A322" s="79" t="s">
        <v>61</v>
      </c>
      <c r="B322" s="67" t="s">
        <v>285</v>
      </c>
      <c r="C322" s="86">
        <v>2007</v>
      </c>
      <c r="D322" s="77">
        <v>1519.05</v>
      </c>
    </row>
    <row r="323" spans="1:4" ht="12.75">
      <c r="A323" s="79" t="s">
        <v>62</v>
      </c>
      <c r="B323" s="67" t="s">
        <v>286</v>
      </c>
      <c r="C323" s="86">
        <v>2007</v>
      </c>
      <c r="D323" s="68">
        <v>8020</v>
      </c>
    </row>
    <row r="324" spans="1:4" ht="12.75">
      <c r="A324" s="79" t="s">
        <v>63</v>
      </c>
      <c r="B324" s="67" t="s">
        <v>287</v>
      </c>
      <c r="C324" s="86">
        <v>2007</v>
      </c>
      <c r="D324" s="68">
        <v>6750</v>
      </c>
    </row>
    <row r="325" spans="1:4" ht="12.75">
      <c r="A325" s="79" t="s">
        <v>64</v>
      </c>
      <c r="B325" s="67" t="s">
        <v>288</v>
      </c>
      <c r="C325" s="86">
        <v>2007</v>
      </c>
      <c r="D325" s="68">
        <v>161.5</v>
      </c>
    </row>
    <row r="326" spans="1:4" ht="12.75">
      <c r="A326" s="79" t="s">
        <v>65</v>
      </c>
      <c r="B326" s="67" t="s">
        <v>288</v>
      </c>
      <c r="C326" s="86">
        <v>2009</v>
      </c>
      <c r="D326" s="68">
        <v>1294</v>
      </c>
    </row>
    <row r="327" spans="1:4" ht="12.75">
      <c r="A327" s="79" t="s">
        <v>66</v>
      </c>
      <c r="B327" s="67" t="s">
        <v>288</v>
      </c>
      <c r="C327" s="86">
        <v>2009</v>
      </c>
      <c r="D327" s="68">
        <v>71.98</v>
      </c>
    </row>
    <row r="328" spans="1:4" ht="12.75">
      <c r="A328" s="79" t="s">
        <v>67</v>
      </c>
      <c r="B328" s="67" t="s">
        <v>289</v>
      </c>
      <c r="C328" s="86">
        <v>2007</v>
      </c>
      <c r="D328" s="77">
        <v>299</v>
      </c>
    </row>
    <row r="329" spans="1:4" ht="12.75">
      <c r="A329" s="79" t="s">
        <v>68</v>
      </c>
      <c r="B329" s="67" t="s">
        <v>290</v>
      </c>
      <c r="C329" s="86">
        <v>2007</v>
      </c>
      <c r="D329" s="68">
        <v>593.75</v>
      </c>
    </row>
    <row r="330" spans="1:4" ht="12.75">
      <c r="A330" s="79" t="s">
        <v>69</v>
      </c>
      <c r="B330" s="74" t="s">
        <v>291</v>
      </c>
      <c r="C330" s="86">
        <v>2006</v>
      </c>
      <c r="D330" s="68">
        <v>2900</v>
      </c>
    </row>
    <row r="331" spans="1:4" ht="12.75">
      <c r="A331" s="79" t="s">
        <v>70</v>
      </c>
      <c r="B331" s="74" t="s">
        <v>292</v>
      </c>
      <c r="C331" s="86">
        <v>2006</v>
      </c>
      <c r="D331" s="68">
        <v>189</v>
      </c>
    </row>
    <row r="332" spans="1:4" ht="12.75">
      <c r="A332" s="79" t="s">
        <v>71</v>
      </c>
      <c r="B332" s="74" t="s">
        <v>293</v>
      </c>
      <c r="C332" s="86">
        <v>2007</v>
      </c>
      <c r="D332" s="68">
        <v>6700</v>
      </c>
    </row>
    <row r="333" spans="1:5" ht="12.75">
      <c r="A333" s="79" t="s">
        <v>72</v>
      </c>
      <c r="B333" s="74" t="s">
        <v>294</v>
      </c>
      <c r="C333" s="86">
        <v>2008</v>
      </c>
      <c r="D333" s="68">
        <v>6650</v>
      </c>
      <c r="E333" s="209"/>
    </row>
    <row r="334" spans="1:4" ht="12.75">
      <c r="A334" s="79" t="s">
        <v>73</v>
      </c>
      <c r="B334" s="74" t="s">
        <v>295</v>
      </c>
      <c r="C334" s="86">
        <v>2008</v>
      </c>
      <c r="D334" s="68">
        <v>1500</v>
      </c>
    </row>
    <row r="335" spans="1:4" ht="12.75">
      <c r="A335" s="79" t="s">
        <v>74</v>
      </c>
      <c r="B335" s="78" t="s">
        <v>296</v>
      </c>
      <c r="C335" s="147">
        <v>2010</v>
      </c>
      <c r="D335" s="68">
        <v>400</v>
      </c>
    </row>
    <row r="336" spans="1:6" ht="12.75">
      <c r="A336" s="79" t="s">
        <v>121</v>
      </c>
      <c r="B336" s="78" t="s">
        <v>297</v>
      </c>
      <c r="C336" s="147">
        <v>2010</v>
      </c>
      <c r="D336" s="68">
        <v>2500</v>
      </c>
      <c r="F336" s="83"/>
    </row>
    <row r="337" spans="1:4" ht="12.75">
      <c r="A337" s="79" t="s">
        <v>244</v>
      </c>
      <c r="B337" s="78" t="s">
        <v>241</v>
      </c>
      <c r="C337" s="147">
        <v>2010</v>
      </c>
      <c r="D337" s="68">
        <v>3300</v>
      </c>
    </row>
    <row r="338" spans="1:4" ht="12.75">
      <c r="A338" s="9"/>
      <c r="B338" s="10" t="s">
        <v>12</v>
      </c>
      <c r="C338" s="9"/>
      <c r="D338" s="35">
        <f>SUM(D316:D337)</f>
        <v>49581.58</v>
      </c>
    </row>
    <row r="339" spans="1:4" ht="12.75">
      <c r="A339" s="264" t="s">
        <v>524</v>
      </c>
      <c r="B339" s="265"/>
      <c r="C339" s="265"/>
      <c r="D339" s="265"/>
    </row>
    <row r="343" ht="12.75">
      <c r="B343" s="134"/>
    </row>
    <row r="344" spans="2:4" ht="12.75">
      <c r="B344" s="99" t="s">
        <v>994</v>
      </c>
      <c r="C344" s="204">
        <f>SUM(D63,D73,D88,D98,D111,D124,D149,D157,D171,D177,D186,D193,D201,D206,D215,D234,D245,D314)</f>
        <v>820076.2100000001</v>
      </c>
      <c r="D344" s="235">
        <f>SUM(D63,D73,D88,D98,D111,D124,D149,D157,D171,D177,D186,D193,D201,D206,D215,D234,D245,D314)</f>
        <v>820076.2100000001</v>
      </c>
    </row>
    <row r="345" spans="2:4" ht="12.75">
      <c r="B345" s="99" t="s">
        <v>995</v>
      </c>
      <c r="C345" s="137">
        <f>SUM(D102,D118,D128,D134,D160,D180,D196,D209,D228,D254,D338)</f>
        <v>171066.88</v>
      </c>
      <c r="D345" s="236">
        <f>SUM(D102,D118,D128,D134,D160,D180,D196,D209,D228,D254,D338)</f>
        <v>171066.88</v>
      </c>
    </row>
    <row r="346" spans="2:4" ht="12.75">
      <c r="B346" s="99" t="s">
        <v>996</v>
      </c>
      <c r="C346" s="204">
        <f>SUM(D67,)</f>
        <v>27580</v>
      </c>
      <c r="D346" s="236"/>
    </row>
    <row r="347" ht="12.75">
      <c r="C347" s="210">
        <f>SUM(C344:C346)</f>
        <v>1018723.0900000001</v>
      </c>
    </row>
  </sheetData>
  <sheetProtection/>
  <mergeCells count="50">
    <mergeCell ref="A181:D181"/>
    <mergeCell ref="A69:D69"/>
    <mergeCell ref="A120:D120"/>
    <mergeCell ref="A125:D125"/>
    <mergeCell ref="A103:D103"/>
    <mergeCell ref="A104:D104"/>
    <mergeCell ref="A2:D2"/>
    <mergeCell ref="A68:D68"/>
    <mergeCell ref="A3:D3"/>
    <mergeCell ref="A64:D64"/>
    <mergeCell ref="A112:D112"/>
    <mergeCell ref="A99:D99"/>
    <mergeCell ref="A74:D74"/>
    <mergeCell ref="A75:D75"/>
    <mergeCell ref="A89:D89"/>
    <mergeCell ref="A90:D90"/>
    <mergeCell ref="A119:D119"/>
    <mergeCell ref="A130:D130"/>
    <mergeCell ref="A162:D162"/>
    <mergeCell ref="A172:D172"/>
    <mergeCell ref="A173:D173"/>
    <mergeCell ref="A150:D150"/>
    <mergeCell ref="A158:D158"/>
    <mergeCell ref="A129:D129"/>
    <mergeCell ref="A151:D151"/>
    <mergeCell ref="A136:D136"/>
    <mergeCell ref="A135:D135"/>
    <mergeCell ref="A182:D182"/>
    <mergeCell ref="A161:D161"/>
    <mergeCell ref="A339:D339"/>
    <mergeCell ref="A256:D256"/>
    <mergeCell ref="A315:D315"/>
    <mergeCell ref="A203:D203"/>
    <mergeCell ref="A207:D207"/>
    <mergeCell ref="A178:D178"/>
    <mergeCell ref="A187:D187"/>
    <mergeCell ref="A194:D194"/>
    <mergeCell ref="A236:D236"/>
    <mergeCell ref="A229:D229"/>
    <mergeCell ref="A210:D210"/>
    <mergeCell ref="A211:D211"/>
    <mergeCell ref="A216:D216"/>
    <mergeCell ref="A255:D255"/>
    <mergeCell ref="A235:D235"/>
    <mergeCell ref="A246:D246"/>
    <mergeCell ref="A188:D188"/>
    <mergeCell ref="A197:D197"/>
    <mergeCell ref="A230:D230"/>
    <mergeCell ref="A198:D198"/>
    <mergeCell ref="A202:D202"/>
  </mergeCells>
  <printOptions/>
  <pageMargins left="0.75" right="0.75" top="0.6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8.421875" style="11" customWidth="1"/>
    <col min="2" max="2" width="40.8515625" style="11" bestFit="1" customWidth="1"/>
    <col min="3" max="3" width="29.7109375" style="153" customWidth="1"/>
    <col min="4" max="4" width="25.140625" style="11" bestFit="1" customWidth="1"/>
    <col min="5" max="5" width="19.7109375" style="11" customWidth="1"/>
    <col min="6" max="7" width="25.140625" style="11" bestFit="1" customWidth="1"/>
    <col min="8" max="8" width="15.140625" style="11" customWidth="1"/>
    <col min="9" max="26" width="25.140625" style="11" bestFit="1" customWidth="1"/>
    <col min="27" max="27" width="9.140625" style="11" customWidth="1"/>
    <col min="28" max="28" width="67.7109375" style="11" bestFit="1" customWidth="1"/>
    <col min="29" max="29" width="25.140625" style="11" bestFit="1" customWidth="1"/>
    <col min="30" max="30" width="9.140625" style="11" customWidth="1"/>
    <col min="31" max="31" width="67.7109375" style="11" bestFit="1" customWidth="1"/>
    <col min="32" max="32" width="25.140625" style="11" bestFit="1" customWidth="1"/>
    <col min="33" max="33" width="9.140625" style="15" customWidth="1"/>
    <col min="34" max="34" width="67.7109375" style="11" bestFit="1" customWidth="1"/>
    <col min="35" max="35" width="25.140625" style="11" bestFit="1" customWidth="1"/>
    <col min="36" max="36" width="9.140625" style="11" customWidth="1"/>
    <col min="37" max="37" width="67.7109375" style="11" bestFit="1" customWidth="1"/>
    <col min="38" max="38" width="25.140625" style="11" bestFit="1" customWidth="1"/>
    <col min="39" max="39" width="9.140625" style="11" customWidth="1"/>
    <col min="40" max="40" width="67.7109375" style="11" bestFit="1" customWidth="1"/>
    <col min="41" max="41" width="25.140625" style="11" bestFit="1" customWidth="1"/>
    <col min="42" max="42" width="9.140625" style="11" customWidth="1"/>
    <col min="43" max="43" width="67.7109375" style="11" bestFit="1" customWidth="1"/>
    <col min="44" max="44" width="25.140625" style="11" bestFit="1" customWidth="1"/>
    <col min="45" max="45" width="9.140625" style="11" customWidth="1"/>
    <col min="46" max="46" width="67.7109375" style="11" bestFit="1" customWidth="1"/>
    <col min="47" max="47" width="25.140625" style="11" bestFit="1" customWidth="1"/>
    <col min="48" max="48" width="9.140625" style="11" customWidth="1"/>
    <col min="49" max="49" width="67.7109375" style="11" bestFit="1" customWidth="1"/>
    <col min="50" max="50" width="25.140625" style="11" bestFit="1" customWidth="1"/>
    <col min="51" max="51" width="9.140625" style="11" customWidth="1"/>
    <col min="52" max="52" width="67.7109375" style="11" bestFit="1" customWidth="1"/>
    <col min="53" max="53" width="25.140625" style="11" bestFit="1" customWidth="1"/>
    <col min="54" max="54" width="9.140625" style="11" customWidth="1"/>
    <col min="55" max="55" width="67.7109375" style="11" bestFit="1" customWidth="1"/>
    <col min="56" max="56" width="25.140625" style="11" bestFit="1" customWidth="1"/>
    <col min="57" max="57" width="9.140625" style="11" customWidth="1"/>
    <col min="58" max="58" width="67.7109375" style="11" bestFit="1" customWidth="1"/>
    <col min="59" max="59" width="25.140625" style="11" bestFit="1" customWidth="1"/>
    <col min="60" max="60" width="9.140625" style="11" customWidth="1"/>
    <col min="61" max="61" width="67.7109375" style="11" bestFit="1" customWidth="1"/>
    <col min="62" max="62" width="25.140625" style="11" bestFit="1" customWidth="1"/>
    <col min="63" max="16384" width="9.140625" style="11" customWidth="1"/>
  </cols>
  <sheetData>
    <row r="1" spans="1:3" ht="24" customHeight="1">
      <c r="A1" s="52" t="s">
        <v>90</v>
      </c>
      <c r="B1" s="52" t="s">
        <v>93</v>
      </c>
      <c r="C1" s="150" t="s">
        <v>91</v>
      </c>
    </row>
    <row r="2" spans="1:3" ht="12.75">
      <c r="A2" s="101" t="s">
        <v>55</v>
      </c>
      <c r="B2" s="53" t="s">
        <v>101</v>
      </c>
      <c r="C2" s="279">
        <f>206886.83+2407590.85+13719.93</f>
        <v>2628197.6100000003</v>
      </c>
    </row>
    <row r="3" spans="1:4" ht="12.75">
      <c r="A3" s="101" t="s">
        <v>56</v>
      </c>
      <c r="B3" s="53" t="s">
        <v>102</v>
      </c>
      <c r="C3" s="280"/>
      <c r="D3" s="49"/>
    </row>
    <row r="4" spans="1:33" s="180" customFormat="1" ht="12.75">
      <c r="A4" s="101" t="s">
        <v>57</v>
      </c>
      <c r="B4" s="53" t="s">
        <v>103</v>
      </c>
      <c r="C4" s="218">
        <v>2820401.26</v>
      </c>
      <c r="AG4" s="216"/>
    </row>
    <row r="5" spans="1:3" ht="12.75">
      <c r="A5" s="101" t="s">
        <v>58</v>
      </c>
      <c r="B5" s="53" t="s">
        <v>104</v>
      </c>
      <c r="C5" s="218">
        <v>270260.64</v>
      </c>
    </row>
    <row r="6" spans="1:3" ht="12.75">
      <c r="A6" s="101" t="s">
        <v>59</v>
      </c>
      <c r="B6" s="53" t="s">
        <v>105</v>
      </c>
      <c r="C6" s="219">
        <f>59276.11+306889.68</f>
        <v>366165.79</v>
      </c>
    </row>
    <row r="7" spans="1:33" s="180" customFormat="1" ht="12.75">
      <c r="A7" s="101" t="s">
        <v>60</v>
      </c>
      <c r="B7" s="53" t="s">
        <v>106</v>
      </c>
      <c r="C7" s="219">
        <f>23394.97+140520.11</f>
        <v>163915.08</v>
      </c>
      <c r="AG7" s="216"/>
    </row>
    <row r="8" spans="1:3" ht="12.75">
      <c r="A8" s="101" t="s">
        <v>61</v>
      </c>
      <c r="B8" s="53" t="s">
        <v>107</v>
      </c>
      <c r="C8" s="219">
        <f>25000+180189.39</f>
        <v>205189.39</v>
      </c>
    </row>
    <row r="9" spans="1:3" ht="25.5">
      <c r="A9" s="101" t="s">
        <v>62</v>
      </c>
      <c r="B9" s="53" t="s">
        <v>108</v>
      </c>
      <c r="C9" s="219">
        <v>40467.14</v>
      </c>
    </row>
    <row r="10" spans="1:3" ht="12.75">
      <c r="A10" s="101" t="s">
        <v>63</v>
      </c>
      <c r="B10" s="53" t="s">
        <v>109</v>
      </c>
      <c r="C10" s="219">
        <f>2100+214851.05</f>
        <v>216951.05</v>
      </c>
    </row>
    <row r="11" spans="1:3" ht="12.75">
      <c r="A11" s="101" t="s">
        <v>64</v>
      </c>
      <c r="B11" s="53" t="s">
        <v>110</v>
      </c>
      <c r="C11" s="219">
        <v>486455.83</v>
      </c>
    </row>
    <row r="12" spans="1:3" ht="12.75">
      <c r="A12" s="101" t="s">
        <v>65</v>
      </c>
      <c r="B12" s="53" t="s">
        <v>111</v>
      </c>
      <c r="C12" s="219">
        <v>27161.37</v>
      </c>
    </row>
    <row r="13" spans="1:3" ht="12.75">
      <c r="A13" s="101" t="s">
        <v>66</v>
      </c>
      <c r="B13" s="53" t="s">
        <v>112</v>
      </c>
      <c r="C13" s="219">
        <f>2290.4+39457.47</f>
        <v>41747.87</v>
      </c>
    </row>
    <row r="14" spans="1:3" ht="12.75">
      <c r="A14" s="101" t="s">
        <v>67</v>
      </c>
      <c r="B14" s="53" t="s">
        <v>113</v>
      </c>
      <c r="C14" s="219">
        <f>3718+89398.55</f>
        <v>93116.55</v>
      </c>
    </row>
    <row r="15" spans="1:3" ht="12.75">
      <c r="A15" s="101" t="s">
        <v>68</v>
      </c>
      <c r="B15" s="53" t="s">
        <v>114</v>
      </c>
      <c r="C15" s="219">
        <v>48147.49</v>
      </c>
    </row>
    <row r="16" spans="1:3" ht="12.75">
      <c r="A16" s="101" t="s">
        <v>70</v>
      </c>
      <c r="B16" s="53" t="s">
        <v>116</v>
      </c>
      <c r="C16" s="219">
        <f>14600+175161.56</f>
        <v>189761.56</v>
      </c>
    </row>
    <row r="17" spans="1:33" s="180" customFormat="1" ht="12.75">
      <c r="A17" s="101" t="s">
        <v>71</v>
      </c>
      <c r="B17" s="53" t="s">
        <v>117</v>
      </c>
      <c r="C17" s="219">
        <v>185826.34</v>
      </c>
      <c r="AG17" s="216"/>
    </row>
    <row r="18" spans="1:3" ht="12.75">
      <c r="A18" s="101" t="s">
        <v>72</v>
      </c>
      <c r="B18" s="53" t="s">
        <v>118</v>
      </c>
      <c r="C18" s="219">
        <f>5900+25761.32</f>
        <v>31661.32</v>
      </c>
    </row>
    <row r="19" spans="1:33" s="180" customFormat="1" ht="12.75">
      <c r="A19" s="101" t="s">
        <v>73</v>
      </c>
      <c r="B19" s="53" t="s">
        <v>119</v>
      </c>
      <c r="C19" s="219">
        <f>9300+351489.64</f>
        <v>360789.64</v>
      </c>
      <c r="AG19" s="216"/>
    </row>
    <row r="20" spans="1:3" ht="12.75">
      <c r="A20" s="101" t="s">
        <v>74</v>
      </c>
      <c r="B20" s="53" t="s">
        <v>120</v>
      </c>
      <c r="C20" s="219">
        <f>713827.72+13828.46</f>
        <v>727656.1799999999</v>
      </c>
    </row>
    <row r="21" spans="1:4" ht="12.75">
      <c r="A21" s="101" t="s">
        <v>121</v>
      </c>
      <c r="B21" s="54" t="s">
        <v>122</v>
      </c>
      <c r="C21" s="220">
        <v>0</v>
      </c>
      <c r="D21" s="49"/>
    </row>
    <row r="22" spans="1:3" ht="12.75">
      <c r="A22" s="277" t="s">
        <v>92</v>
      </c>
      <c r="B22" s="278"/>
      <c r="C22" s="151">
        <f>SUM(C2:C20)</f>
        <v>8903872.11</v>
      </c>
    </row>
  </sheetData>
  <sheetProtection/>
  <mergeCells count="2">
    <mergeCell ref="A22:B22"/>
    <mergeCell ref="C2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30.00390625" style="0" customWidth="1"/>
    <col min="3" max="3" width="28.8515625" style="0" customWidth="1"/>
  </cols>
  <sheetData>
    <row r="1" spans="1:3" ht="51">
      <c r="A1" s="2" t="s">
        <v>98</v>
      </c>
      <c r="B1" s="2" t="s">
        <v>99</v>
      </c>
      <c r="C1" s="2" t="s">
        <v>100</v>
      </c>
    </row>
    <row r="2" spans="1:3" ht="12.75">
      <c r="A2" s="198">
        <v>120000</v>
      </c>
      <c r="B2" s="198">
        <v>40000</v>
      </c>
      <c r="C2" s="198">
        <v>120000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9"/>
  <sheetViews>
    <sheetView zoomScaleSheetLayoutView="100" zoomScalePageLayoutView="0" workbookViewId="0" topLeftCell="O10">
      <selection activeCell="R25" sqref="R25"/>
    </sheetView>
  </sheetViews>
  <sheetFormatPr defaultColWidth="9.140625" defaultRowHeight="12.75"/>
  <cols>
    <col min="1" max="1" width="4.00390625" style="11" customWidth="1"/>
    <col min="2" max="2" width="24.57421875" style="11" customWidth="1"/>
    <col min="3" max="3" width="12.57421875" style="11" customWidth="1"/>
    <col min="4" max="4" width="21.7109375" style="11" customWidth="1"/>
    <col min="5" max="5" width="11.421875" style="11" customWidth="1"/>
    <col min="6" max="6" width="16.7109375" style="11" customWidth="1"/>
    <col min="7" max="7" width="14.8515625" style="11" customWidth="1"/>
    <col min="8" max="8" width="16.28125" style="11" customWidth="1"/>
    <col min="9" max="9" width="8.8515625" style="11" customWidth="1"/>
    <col min="10" max="10" width="9.140625" style="11" customWidth="1"/>
    <col min="11" max="11" width="12.57421875" style="11" customWidth="1"/>
    <col min="12" max="12" width="16.28125" style="11" customWidth="1"/>
    <col min="13" max="15" width="16.00390625" style="11" customWidth="1"/>
    <col min="16" max="16" width="11.140625" style="11" customWidth="1"/>
    <col min="17" max="17" width="20.28125" style="11" customWidth="1"/>
    <col min="18" max="18" width="17.00390625" style="153" customWidth="1"/>
    <col min="19" max="19" width="14.8515625" style="11" customWidth="1"/>
    <col min="20" max="20" width="16.28125" style="11" customWidth="1"/>
    <col min="21" max="21" width="11.57421875" style="11" customWidth="1"/>
    <col min="22" max="22" width="11.00390625" style="11" customWidth="1"/>
    <col min="23" max="23" width="11.7109375" style="11" customWidth="1"/>
    <col min="24" max="24" width="11.140625" style="11" customWidth="1"/>
    <col min="25" max="25" width="12.28125" style="12" customWidth="1"/>
    <col min="26" max="16384" width="9.140625" style="11" customWidth="1"/>
  </cols>
  <sheetData>
    <row r="1" ht="12.75">
      <c r="B1" s="39" t="s">
        <v>94</v>
      </c>
    </row>
    <row r="2" spans="2:25" ht="13.5" customHeight="1" thickBot="1">
      <c r="B2" s="13"/>
      <c r="X2" s="281"/>
      <c r="Y2" s="281"/>
    </row>
    <row r="3" spans="1:27" ht="23.25" customHeight="1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311"/>
      <c r="S3" s="42"/>
      <c r="T3" s="42"/>
      <c r="U3" s="42"/>
      <c r="V3" s="42"/>
      <c r="W3" s="42"/>
      <c r="X3" s="42"/>
      <c r="Y3" s="42"/>
      <c r="Z3" s="40"/>
      <c r="AA3" s="40"/>
    </row>
    <row r="4" spans="1:25" ht="12.75" customHeight="1">
      <c r="A4" s="291" t="s">
        <v>19</v>
      </c>
      <c r="B4" s="282" t="s">
        <v>20</v>
      </c>
      <c r="C4" s="282" t="s">
        <v>21</v>
      </c>
      <c r="D4" s="282" t="s">
        <v>22</v>
      </c>
      <c r="E4" s="282" t="s">
        <v>23</v>
      </c>
      <c r="F4" s="282" t="s">
        <v>24</v>
      </c>
      <c r="G4" s="263" t="s">
        <v>25</v>
      </c>
      <c r="H4" s="263"/>
      <c r="I4" s="282" t="s">
        <v>26</v>
      </c>
      <c r="J4" s="282" t="s">
        <v>27</v>
      </c>
      <c r="K4" s="282" t="s">
        <v>28</v>
      </c>
      <c r="L4" s="282" t="s">
        <v>29</v>
      </c>
      <c r="M4" s="282" t="s">
        <v>30</v>
      </c>
      <c r="N4" s="282" t="s">
        <v>31</v>
      </c>
      <c r="O4" s="282" t="s">
        <v>32</v>
      </c>
      <c r="P4" s="282" t="s">
        <v>33</v>
      </c>
      <c r="Q4" s="282" t="s">
        <v>34</v>
      </c>
      <c r="R4" s="312" t="s">
        <v>35</v>
      </c>
      <c r="S4" s="263" t="s">
        <v>36</v>
      </c>
      <c r="T4" s="263"/>
      <c r="U4" s="287" t="s">
        <v>37</v>
      </c>
      <c r="V4" s="288"/>
      <c r="W4" s="287" t="s">
        <v>38</v>
      </c>
      <c r="X4" s="288"/>
      <c r="Y4" s="284" t="s">
        <v>39</v>
      </c>
    </row>
    <row r="5" spans="1:25" ht="18.75" customHeight="1">
      <c r="A5" s="291"/>
      <c r="B5" s="283"/>
      <c r="C5" s="283"/>
      <c r="D5" s="283"/>
      <c r="E5" s="283"/>
      <c r="F5" s="283"/>
      <c r="G5" s="263"/>
      <c r="H5" s="263"/>
      <c r="I5" s="283"/>
      <c r="J5" s="283"/>
      <c r="K5" s="283"/>
      <c r="L5" s="283"/>
      <c r="M5" s="283"/>
      <c r="N5" s="283"/>
      <c r="O5" s="283"/>
      <c r="P5" s="283"/>
      <c r="Q5" s="283"/>
      <c r="R5" s="313"/>
      <c r="S5" s="263"/>
      <c r="T5" s="263"/>
      <c r="U5" s="289"/>
      <c r="V5" s="290"/>
      <c r="W5" s="289"/>
      <c r="X5" s="290"/>
      <c r="Y5" s="285"/>
    </row>
    <row r="6" spans="1:25" ht="34.5" customHeight="1" thickBot="1">
      <c r="A6" s="292"/>
      <c r="B6" s="250"/>
      <c r="C6" s="250"/>
      <c r="D6" s="250"/>
      <c r="E6" s="250"/>
      <c r="F6" s="250"/>
      <c r="G6" s="7" t="s">
        <v>40</v>
      </c>
      <c r="H6" s="7" t="s">
        <v>41</v>
      </c>
      <c r="I6" s="250"/>
      <c r="J6" s="250"/>
      <c r="K6" s="250"/>
      <c r="L6" s="250"/>
      <c r="M6" s="250"/>
      <c r="N6" s="250"/>
      <c r="O6" s="250"/>
      <c r="P6" s="250"/>
      <c r="Q6" s="250"/>
      <c r="R6" s="314"/>
      <c r="S6" s="7" t="s">
        <v>40</v>
      </c>
      <c r="T6" s="7" t="s">
        <v>41</v>
      </c>
      <c r="U6" s="7" t="s">
        <v>42</v>
      </c>
      <c r="V6" s="7" t="s">
        <v>43</v>
      </c>
      <c r="W6" s="7" t="s">
        <v>42</v>
      </c>
      <c r="X6" s="7" t="s">
        <v>43</v>
      </c>
      <c r="Y6" s="286"/>
    </row>
    <row r="7" spans="1:25" ht="15.75">
      <c r="A7" s="295" t="s">
        <v>123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ht="25.5">
      <c r="A8" s="79">
        <v>1</v>
      </c>
      <c r="B8" s="199" t="s">
        <v>936</v>
      </c>
      <c r="C8" s="199" t="s">
        <v>937</v>
      </c>
      <c r="D8" s="199" t="s">
        <v>938</v>
      </c>
      <c r="E8" s="199" t="s">
        <v>939</v>
      </c>
      <c r="F8" s="200" t="s">
        <v>940</v>
      </c>
      <c r="G8" s="79"/>
      <c r="H8" s="79"/>
      <c r="I8" s="199" t="s">
        <v>945</v>
      </c>
      <c r="J8" s="199">
        <v>2001</v>
      </c>
      <c r="K8" s="31"/>
      <c r="L8" s="47"/>
      <c r="M8" s="31">
        <v>5</v>
      </c>
      <c r="N8" s="48"/>
      <c r="O8" s="215"/>
      <c r="P8" s="215"/>
      <c r="Q8" s="79"/>
      <c r="R8" s="315">
        <v>2200</v>
      </c>
      <c r="S8" s="79"/>
      <c r="T8" s="79"/>
      <c r="U8" s="2" t="s">
        <v>946</v>
      </c>
      <c r="V8" s="2" t="s">
        <v>947</v>
      </c>
      <c r="W8" s="2" t="s">
        <v>946</v>
      </c>
      <c r="X8" s="2" t="s">
        <v>947</v>
      </c>
      <c r="Y8" s="14"/>
    </row>
    <row r="9" spans="1:25" ht="13.5" thickBot="1">
      <c r="A9" s="79">
        <v>2</v>
      </c>
      <c r="B9" s="201" t="s">
        <v>941</v>
      </c>
      <c r="C9" s="201" t="s">
        <v>942</v>
      </c>
      <c r="D9" s="201" t="s">
        <v>943</v>
      </c>
      <c r="E9" s="201" t="s">
        <v>944</v>
      </c>
      <c r="F9" s="200" t="s">
        <v>940</v>
      </c>
      <c r="G9" s="79"/>
      <c r="H9" s="79"/>
      <c r="I9" s="201">
        <v>1.6</v>
      </c>
      <c r="J9" s="201">
        <v>1998</v>
      </c>
      <c r="K9" s="31"/>
      <c r="L9" s="31"/>
      <c r="M9" s="31">
        <v>5</v>
      </c>
      <c r="N9" s="48"/>
      <c r="O9" s="79"/>
      <c r="P9" s="79"/>
      <c r="Q9" s="79"/>
      <c r="R9" s="315">
        <v>7800</v>
      </c>
      <c r="S9" s="79"/>
      <c r="T9" s="79"/>
      <c r="U9" s="2" t="s">
        <v>948</v>
      </c>
      <c r="V9" s="2" t="s">
        <v>949</v>
      </c>
      <c r="W9" s="2" t="s">
        <v>948</v>
      </c>
      <c r="X9" s="2" t="s">
        <v>949</v>
      </c>
      <c r="Y9" s="14"/>
    </row>
    <row r="10" spans="1:25" ht="15.75">
      <c r="A10" s="295" t="s">
        <v>125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</row>
    <row r="11" spans="1:26" ht="12.75">
      <c r="A11" s="79" t="s">
        <v>55</v>
      </c>
      <c r="B11" s="79" t="s">
        <v>507</v>
      </c>
      <c r="C11" s="79" t="s">
        <v>508</v>
      </c>
      <c r="D11" s="79" t="s">
        <v>509</v>
      </c>
      <c r="E11" s="79" t="s">
        <v>510</v>
      </c>
      <c r="F11" s="79" t="s">
        <v>511</v>
      </c>
      <c r="G11" s="79"/>
      <c r="H11" s="79"/>
      <c r="I11" s="79">
        <v>1997</v>
      </c>
      <c r="J11" s="79">
        <v>2005</v>
      </c>
      <c r="K11" s="212">
        <v>38523</v>
      </c>
      <c r="L11" s="212">
        <v>40350</v>
      </c>
      <c r="M11" s="79">
        <v>5</v>
      </c>
      <c r="N11" s="79">
        <v>715</v>
      </c>
      <c r="O11" s="79">
        <v>1970</v>
      </c>
      <c r="P11" s="79">
        <v>112897</v>
      </c>
      <c r="Q11" s="213"/>
      <c r="R11" s="316">
        <v>19400</v>
      </c>
      <c r="S11" s="79"/>
      <c r="T11" s="79"/>
      <c r="U11" s="90">
        <v>40714</v>
      </c>
      <c r="V11" s="90">
        <v>41081</v>
      </c>
      <c r="W11" s="90">
        <v>40714</v>
      </c>
      <c r="X11" s="90">
        <v>41081</v>
      </c>
      <c r="Y11" s="2"/>
      <c r="Z11" s="188"/>
    </row>
    <row r="12" spans="1:26" ht="12.75">
      <c r="A12" s="79" t="s">
        <v>56</v>
      </c>
      <c r="B12" s="79" t="s">
        <v>512</v>
      </c>
      <c r="C12" s="79">
        <v>33212</v>
      </c>
      <c r="D12" s="79" t="s">
        <v>583</v>
      </c>
      <c r="E12" s="79" t="s">
        <v>513</v>
      </c>
      <c r="F12" s="79" t="s">
        <v>511</v>
      </c>
      <c r="G12" s="79"/>
      <c r="H12" s="79"/>
      <c r="I12" s="79">
        <v>2417</v>
      </c>
      <c r="J12" s="79">
        <v>2000</v>
      </c>
      <c r="K12" s="212">
        <v>36851</v>
      </c>
      <c r="L12" s="212">
        <v>40621</v>
      </c>
      <c r="M12" s="79">
        <v>9</v>
      </c>
      <c r="N12" s="79"/>
      <c r="O12" s="79">
        <v>2900</v>
      </c>
      <c r="P12" s="79">
        <v>167147</v>
      </c>
      <c r="Q12" s="213"/>
      <c r="R12" s="316"/>
      <c r="S12" s="79"/>
      <c r="T12" s="79"/>
      <c r="U12" s="90">
        <v>40641</v>
      </c>
      <c r="V12" s="90">
        <v>41006</v>
      </c>
      <c r="W12" s="213"/>
      <c r="X12" s="2"/>
      <c r="Y12" s="2"/>
      <c r="Z12" s="59"/>
    </row>
    <row r="13" spans="1:26" ht="12.75">
      <c r="A13" s="79" t="s">
        <v>57</v>
      </c>
      <c r="B13" s="79" t="s">
        <v>514</v>
      </c>
      <c r="C13" s="79" t="s">
        <v>515</v>
      </c>
      <c r="D13" s="79">
        <v>39230</v>
      </c>
      <c r="E13" s="79" t="s">
        <v>516</v>
      </c>
      <c r="F13" s="79" t="s">
        <v>517</v>
      </c>
      <c r="G13" s="79"/>
      <c r="H13" s="79"/>
      <c r="I13" s="79">
        <v>6230</v>
      </c>
      <c r="J13" s="79">
        <v>1973</v>
      </c>
      <c r="K13" s="212">
        <v>27031</v>
      </c>
      <c r="L13" s="79"/>
      <c r="M13" s="79">
        <v>2</v>
      </c>
      <c r="N13" s="79"/>
      <c r="O13" s="79"/>
      <c r="P13" s="79">
        <v>34118</v>
      </c>
      <c r="Q13" s="213"/>
      <c r="R13" s="316"/>
      <c r="S13" s="79"/>
      <c r="T13" s="79"/>
      <c r="U13" s="2" t="s">
        <v>584</v>
      </c>
      <c r="V13" s="2" t="s">
        <v>585</v>
      </c>
      <c r="W13" s="213"/>
      <c r="X13" s="2"/>
      <c r="Y13" s="2"/>
      <c r="Z13" s="59"/>
    </row>
    <row r="14" spans="1:26" s="180" customFormat="1" ht="12.75">
      <c r="A14" s="79" t="s">
        <v>58</v>
      </c>
      <c r="B14" s="79" t="s">
        <v>518</v>
      </c>
      <c r="C14" s="79">
        <v>325</v>
      </c>
      <c r="D14" s="79">
        <v>14143</v>
      </c>
      <c r="E14" s="79" t="s">
        <v>519</v>
      </c>
      <c r="F14" s="79" t="s">
        <v>517</v>
      </c>
      <c r="G14" s="79"/>
      <c r="H14" s="79"/>
      <c r="I14" s="79">
        <v>11100</v>
      </c>
      <c r="J14" s="79">
        <v>1986</v>
      </c>
      <c r="K14" s="79"/>
      <c r="L14" s="212">
        <v>40579</v>
      </c>
      <c r="M14" s="79">
        <v>4</v>
      </c>
      <c r="N14" s="79">
        <v>7400</v>
      </c>
      <c r="O14" s="79"/>
      <c r="P14" s="79">
        <v>79046</v>
      </c>
      <c r="Q14" s="213"/>
      <c r="R14" s="316"/>
      <c r="S14" s="79"/>
      <c r="T14" s="79"/>
      <c r="U14" s="214">
        <v>40993</v>
      </c>
      <c r="V14" s="214">
        <v>41357</v>
      </c>
      <c r="W14" s="213"/>
      <c r="X14" s="2"/>
      <c r="Y14" s="2"/>
      <c r="Z14" s="188"/>
    </row>
    <row r="15" spans="1:26" ht="13.5" thickBot="1">
      <c r="A15" s="79" t="s">
        <v>59</v>
      </c>
      <c r="B15" s="79" t="s">
        <v>518</v>
      </c>
      <c r="C15" s="79" t="s">
        <v>520</v>
      </c>
      <c r="D15" s="79"/>
      <c r="E15" s="79" t="s">
        <v>521</v>
      </c>
      <c r="F15" s="79" t="s">
        <v>517</v>
      </c>
      <c r="G15" s="79"/>
      <c r="H15" s="79"/>
      <c r="I15" s="79">
        <v>11100</v>
      </c>
      <c r="J15" s="79">
        <v>1991</v>
      </c>
      <c r="K15" s="212">
        <v>33625</v>
      </c>
      <c r="L15" s="79"/>
      <c r="M15" s="79">
        <v>2</v>
      </c>
      <c r="N15" s="79">
        <v>5890</v>
      </c>
      <c r="O15" s="79">
        <v>14940</v>
      </c>
      <c r="P15" s="79">
        <v>108275</v>
      </c>
      <c r="Q15" s="213"/>
      <c r="R15" s="316"/>
      <c r="S15" s="79"/>
      <c r="T15" s="79"/>
      <c r="U15" s="90">
        <v>40909</v>
      </c>
      <c r="V15" s="90">
        <v>41274</v>
      </c>
      <c r="W15" s="213"/>
      <c r="X15" s="2"/>
      <c r="Y15" s="2"/>
      <c r="Z15" s="59"/>
    </row>
    <row r="16" spans="1:25" ht="15.75">
      <c r="A16" s="295" t="s">
        <v>149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</row>
    <row r="17" spans="1:25" s="84" customFormat="1" ht="25.5">
      <c r="A17" s="155" t="s">
        <v>55</v>
      </c>
      <c r="B17" s="87" t="s">
        <v>301</v>
      </c>
      <c r="C17" s="87" t="s">
        <v>302</v>
      </c>
      <c r="D17" s="87" t="s">
        <v>303</v>
      </c>
      <c r="E17" s="179" t="s">
        <v>304</v>
      </c>
      <c r="F17" s="87" t="s">
        <v>305</v>
      </c>
      <c r="G17" s="87"/>
      <c r="H17" s="87"/>
      <c r="I17" s="87" t="s">
        <v>306</v>
      </c>
      <c r="J17" s="87">
        <v>1997</v>
      </c>
      <c r="K17" s="88">
        <v>35817</v>
      </c>
      <c r="L17" s="88">
        <v>40498</v>
      </c>
      <c r="M17" s="87">
        <v>5</v>
      </c>
      <c r="N17" s="87">
        <v>700</v>
      </c>
      <c r="O17" s="87">
        <v>1780</v>
      </c>
      <c r="P17" s="87">
        <v>203961</v>
      </c>
      <c r="Q17" s="87" t="s">
        <v>323</v>
      </c>
      <c r="R17" s="316">
        <v>5500</v>
      </c>
      <c r="S17" s="91"/>
      <c r="T17" s="87" t="s">
        <v>324</v>
      </c>
      <c r="U17" s="90">
        <v>40929</v>
      </c>
      <c r="V17" s="90">
        <v>41295</v>
      </c>
      <c r="W17" s="90">
        <v>40929</v>
      </c>
      <c r="X17" s="90">
        <v>41295</v>
      </c>
      <c r="Y17" s="91"/>
    </row>
    <row r="18" spans="1:25" s="84" customFormat="1" ht="25.5">
      <c r="A18" s="155" t="s">
        <v>56</v>
      </c>
      <c r="B18" s="89" t="s">
        <v>307</v>
      </c>
      <c r="C18" s="89" t="s">
        <v>308</v>
      </c>
      <c r="D18" s="89" t="s">
        <v>309</v>
      </c>
      <c r="E18" s="179" t="s">
        <v>310</v>
      </c>
      <c r="F18" s="89" t="s">
        <v>311</v>
      </c>
      <c r="G18" s="87"/>
      <c r="H18" s="87"/>
      <c r="I18" s="89" t="s">
        <v>312</v>
      </c>
      <c r="J18" s="87">
        <v>1999</v>
      </c>
      <c r="K18" s="89" t="s">
        <v>313</v>
      </c>
      <c r="L18" s="89" t="s">
        <v>314</v>
      </c>
      <c r="M18" s="87">
        <v>5</v>
      </c>
      <c r="N18" s="87">
        <f>-P81</f>
        <v>0</v>
      </c>
      <c r="O18" s="87">
        <v>1720</v>
      </c>
      <c r="P18" s="87">
        <v>184323</v>
      </c>
      <c r="Q18" s="89" t="s">
        <v>325</v>
      </c>
      <c r="R18" s="316">
        <v>5600</v>
      </c>
      <c r="S18" s="91"/>
      <c r="T18" s="89"/>
      <c r="U18" s="2" t="s">
        <v>606</v>
      </c>
      <c r="V18" s="2" t="s">
        <v>607</v>
      </c>
      <c r="W18" s="2" t="s">
        <v>606</v>
      </c>
      <c r="X18" s="2" t="s">
        <v>607</v>
      </c>
      <c r="Y18" s="91"/>
    </row>
    <row r="19" spans="1:25" s="84" customFormat="1" ht="63.75">
      <c r="A19" s="155" t="s">
        <v>57</v>
      </c>
      <c r="B19" s="89" t="s">
        <v>315</v>
      </c>
      <c r="C19" s="89" t="s">
        <v>316</v>
      </c>
      <c r="D19" s="79" t="s">
        <v>317</v>
      </c>
      <c r="E19" s="179" t="s">
        <v>318</v>
      </c>
      <c r="F19" s="89" t="s">
        <v>319</v>
      </c>
      <c r="G19" s="87"/>
      <c r="H19" s="87"/>
      <c r="I19" s="89" t="s">
        <v>320</v>
      </c>
      <c r="J19" s="87">
        <v>2009</v>
      </c>
      <c r="K19" s="89" t="s">
        <v>321</v>
      </c>
      <c r="L19" s="89" t="s">
        <v>322</v>
      </c>
      <c r="M19" s="87">
        <v>9</v>
      </c>
      <c r="N19" s="87">
        <v>930</v>
      </c>
      <c r="O19" s="87">
        <v>3000</v>
      </c>
      <c r="P19" s="87">
        <v>5223</v>
      </c>
      <c r="Q19" s="89" t="s">
        <v>326</v>
      </c>
      <c r="R19" s="316">
        <v>83500</v>
      </c>
      <c r="S19" s="91"/>
      <c r="T19" s="89"/>
      <c r="U19" s="2" t="s">
        <v>586</v>
      </c>
      <c r="V19" s="2" t="s">
        <v>587</v>
      </c>
      <c r="W19" s="2" t="s">
        <v>588</v>
      </c>
      <c r="X19" s="2" t="s">
        <v>997</v>
      </c>
      <c r="Y19" s="91"/>
    </row>
    <row r="20" spans="1:25" ht="15.75">
      <c r="A20" s="297" t="s">
        <v>150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</row>
    <row r="21" spans="1:25" s="49" customFormat="1" ht="25.5">
      <c r="A21" s="93">
        <v>1</v>
      </c>
      <c r="B21" s="93" t="s">
        <v>337</v>
      </c>
      <c r="C21" s="93" t="s">
        <v>338</v>
      </c>
      <c r="D21" s="93">
        <v>105106</v>
      </c>
      <c r="E21" s="202" t="s">
        <v>339</v>
      </c>
      <c r="F21" s="93" t="s">
        <v>340</v>
      </c>
      <c r="G21" s="93"/>
      <c r="H21" s="93"/>
      <c r="I21" s="93">
        <v>2120</v>
      </c>
      <c r="J21" s="93">
        <v>1971</v>
      </c>
      <c r="K21" s="93" t="s">
        <v>341</v>
      </c>
      <c r="L21" s="93"/>
      <c r="M21" s="93">
        <v>5</v>
      </c>
      <c r="N21" s="193"/>
      <c r="O21" s="93">
        <v>2500</v>
      </c>
      <c r="P21" s="93">
        <v>377883</v>
      </c>
      <c r="Q21" s="93"/>
      <c r="R21" s="315"/>
      <c r="S21" s="213"/>
      <c r="T21" s="93"/>
      <c r="U21" s="102" t="s">
        <v>608</v>
      </c>
      <c r="V21" s="102" t="s">
        <v>612</v>
      </c>
      <c r="W21" s="102"/>
      <c r="X21" s="102"/>
      <c r="Y21" s="189" t="s">
        <v>331</v>
      </c>
    </row>
    <row r="22" spans="1:25" s="49" customFormat="1" ht="25.5">
      <c r="A22" s="79">
        <v>2</v>
      </c>
      <c r="B22" s="79" t="s">
        <v>342</v>
      </c>
      <c r="C22" s="79" t="s">
        <v>343</v>
      </c>
      <c r="D22" s="79">
        <v>2210756</v>
      </c>
      <c r="E22" s="179" t="s">
        <v>344</v>
      </c>
      <c r="F22" s="79" t="s">
        <v>340</v>
      </c>
      <c r="G22" s="79"/>
      <c r="H22" s="79"/>
      <c r="I22" s="79">
        <v>6842</v>
      </c>
      <c r="J22" s="79">
        <v>1983</v>
      </c>
      <c r="K22" s="79" t="s">
        <v>345</v>
      </c>
      <c r="L22" s="79"/>
      <c r="M22" s="79">
        <v>6</v>
      </c>
      <c r="N22" s="194"/>
      <c r="O22" s="79">
        <v>12350</v>
      </c>
      <c r="P22" s="79">
        <v>10792</v>
      </c>
      <c r="Q22" s="79"/>
      <c r="R22" s="316">
        <v>4450</v>
      </c>
      <c r="S22" s="213"/>
      <c r="T22" s="79"/>
      <c r="U22" s="2" t="s">
        <v>609</v>
      </c>
      <c r="V22" s="2" t="s">
        <v>610</v>
      </c>
      <c r="W22" s="2" t="s">
        <v>611</v>
      </c>
      <c r="X22" s="2" t="s">
        <v>610</v>
      </c>
      <c r="Y22" s="190" t="s">
        <v>331</v>
      </c>
    </row>
    <row r="23" spans="1:25" s="49" customFormat="1" ht="25.5">
      <c r="A23" s="79">
        <v>3</v>
      </c>
      <c r="B23" s="79" t="s">
        <v>337</v>
      </c>
      <c r="C23" s="79" t="s">
        <v>346</v>
      </c>
      <c r="D23" s="79">
        <v>317520</v>
      </c>
      <c r="E23" s="179" t="s">
        <v>347</v>
      </c>
      <c r="F23" s="79" t="s">
        <v>340</v>
      </c>
      <c r="G23" s="79"/>
      <c r="H23" s="79"/>
      <c r="I23" s="79">
        <v>2120</v>
      </c>
      <c r="J23" s="79">
        <v>1979</v>
      </c>
      <c r="K23" s="79" t="s">
        <v>348</v>
      </c>
      <c r="L23" s="79"/>
      <c r="M23" s="79">
        <v>5</v>
      </c>
      <c r="N23" s="194"/>
      <c r="O23" s="79">
        <v>2500</v>
      </c>
      <c r="P23" s="79">
        <v>20273</v>
      </c>
      <c r="Q23" s="79"/>
      <c r="R23" s="316"/>
      <c r="S23" s="213"/>
      <c r="T23" s="79"/>
      <c r="U23" s="102" t="s">
        <v>608</v>
      </c>
      <c r="V23" s="102" t="s">
        <v>612</v>
      </c>
      <c r="W23" s="2"/>
      <c r="X23" s="2"/>
      <c r="Y23" s="190" t="s">
        <v>331</v>
      </c>
    </row>
    <row r="24" spans="1:25" s="49" customFormat="1" ht="25.5">
      <c r="A24" s="79">
        <v>4</v>
      </c>
      <c r="B24" s="79" t="s">
        <v>337</v>
      </c>
      <c r="C24" s="79" t="s">
        <v>346</v>
      </c>
      <c r="D24" s="79">
        <v>552058</v>
      </c>
      <c r="E24" s="179" t="s">
        <v>349</v>
      </c>
      <c r="F24" s="79" t="s">
        <v>340</v>
      </c>
      <c r="G24" s="79"/>
      <c r="H24" s="79"/>
      <c r="I24" s="79">
        <v>2120</v>
      </c>
      <c r="J24" s="79">
        <v>1991</v>
      </c>
      <c r="K24" s="79" t="s">
        <v>350</v>
      </c>
      <c r="L24" s="79"/>
      <c r="M24" s="79">
        <v>5</v>
      </c>
      <c r="N24" s="194"/>
      <c r="O24" s="79">
        <v>2500</v>
      </c>
      <c r="P24" s="79">
        <v>14790</v>
      </c>
      <c r="Q24" s="79"/>
      <c r="R24" s="316"/>
      <c r="S24" s="213"/>
      <c r="T24" s="79"/>
      <c r="U24" s="102" t="s">
        <v>608</v>
      </c>
      <c r="V24" s="102" t="s">
        <v>612</v>
      </c>
      <c r="W24" s="2"/>
      <c r="X24" s="2"/>
      <c r="Y24" s="190" t="s">
        <v>331</v>
      </c>
    </row>
    <row r="25" spans="1:25" s="180" customFormat="1" ht="25.5">
      <c r="A25" s="79">
        <v>5</v>
      </c>
      <c r="B25" s="79" t="s">
        <v>351</v>
      </c>
      <c r="C25" s="79" t="s">
        <v>352</v>
      </c>
      <c r="D25" s="79" t="s">
        <v>353</v>
      </c>
      <c r="E25" s="79" t="s">
        <v>354</v>
      </c>
      <c r="F25" s="79" t="s">
        <v>340</v>
      </c>
      <c r="G25" s="79"/>
      <c r="H25" s="79"/>
      <c r="I25" s="79">
        <v>11940</v>
      </c>
      <c r="J25" s="79">
        <v>1988</v>
      </c>
      <c r="K25" s="79" t="s">
        <v>355</v>
      </c>
      <c r="L25" s="79"/>
      <c r="M25" s="79">
        <v>9</v>
      </c>
      <c r="N25" s="194"/>
      <c r="O25" s="79">
        <v>16000</v>
      </c>
      <c r="P25" s="79">
        <v>12903</v>
      </c>
      <c r="Q25" s="79"/>
      <c r="R25" s="317">
        <v>17700</v>
      </c>
      <c r="S25" s="217"/>
      <c r="T25" s="79"/>
      <c r="U25" s="2" t="s">
        <v>613</v>
      </c>
      <c r="V25" s="2" t="s">
        <v>614</v>
      </c>
      <c r="W25" s="2" t="s">
        <v>615</v>
      </c>
      <c r="X25" s="2" t="s">
        <v>614</v>
      </c>
      <c r="Y25" s="190" t="s">
        <v>331</v>
      </c>
    </row>
    <row r="26" spans="1:25" ht="12.75">
      <c r="A26" s="21"/>
      <c r="B26" s="57"/>
      <c r="C26" s="21"/>
      <c r="D26" s="21"/>
      <c r="E26" s="21"/>
      <c r="F26" s="57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18"/>
      <c r="S26" s="21"/>
      <c r="T26" s="21"/>
      <c r="U26" s="58"/>
      <c r="V26" s="58"/>
      <c r="W26" s="58"/>
      <c r="X26" s="58"/>
      <c r="Y26" s="59"/>
    </row>
    <row r="27" spans="1:25" ht="12.75">
      <c r="A27" s="21"/>
      <c r="B27" s="57"/>
      <c r="C27" s="21"/>
      <c r="D27" s="21"/>
      <c r="E27" s="21"/>
      <c r="F27" s="5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318"/>
      <c r="S27" s="21"/>
      <c r="T27" s="21"/>
      <c r="U27" s="58"/>
      <c r="V27" s="58"/>
      <c r="W27" s="58"/>
      <c r="X27" s="58"/>
      <c r="Y27" s="59"/>
    </row>
    <row r="29" spans="1:10" ht="12.75" customHeight="1">
      <c r="A29" s="43" t="s">
        <v>44</v>
      </c>
      <c r="B29" s="294" t="s">
        <v>45</v>
      </c>
      <c r="C29" s="294"/>
      <c r="D29" s="294"/>
      <c r="E29" s="294"/>
      <c r="F29" s="294"/>
      <c r="G29" s="294"/>
      <c r="H29" s="294"/>
      <c r="I29" s="294"/>
      <c r="J29" s="294"/>
    </row>
    <row r="30" spans="1:10" ht="12.75" customHeight="1">
      <c r="A30" s="43" t="s">
        <v>46</v>
      </c>
      <c r="B30" s="293" t="s">
        <v>47</v>
      </c>
      <c r="C30" s="293"/>
      <c r="D30" s="293"/>
      <c r="E30" s="293"/>
      <c r="F30" s="293"/>
      <c r="G30" s="293"/>
      <c r="H30" s="293"/>
      <c r="I30" s="293"/>
      <c r="J30" s="293"/>
    </row>
    <row r="31" spans="1:10" ht="12.75" customHeight="1">
      <c r="A31" s="16"/>
      <c r="B31" s="299" t="s">
        <v>48</v>
      </c>
      <c r="C31" s="299" t="s">
        <v>48</v>
      </c>
      <c r="D31" s="299"/>
      <c r="E31" s="299"/>
      <c r="F31" s="299"/>
      <c r="G31" s="299"/>
      <c r="H31" s="299"/>
      <c r="I31" s="299"/>
      <c r="J31" s="299"/>
    </row>
    <row r="32" spans="1:10" ht="12.75" customHeight="1">
      <c r="A32" s="43" t="s">
        <v>49</v>
      </c>
      <c r="B32" s="294" t="s">
        <v>95</v>
      </c>
      <c r="C32" s="294"/>
      <c r="D32" s="294"/>
      <c r="E32" s="294"/>
      <c r="F32" s="294"/>
      <c r="G32" s="294"/>
      <c r="H32" s="294"/>
      <c r="I32" s="294"/>
      <c r="J32" s="294"/>
    </row>
    <row r="33" ht="12.75">
      <c r="A33" s="12"/>
    </row>
    <row r="34" spans="1:10" ht="12.75" customHeight="1">
      <c r="A34" s="43"/>
      <c r="B34" s="294" t="s">
        <v>50</v>
      </c>
      <c r="C34" s="294"/>
      <c r="D34" s="294"/>
      <c r="E34" s="294"/>
      <c r="F34" s="294"/>
      <c r="G34" s="294"/>
      <c r="H34" s="294"/>
      <c r="I34" s="294"/>
      <c r="J34" s="294"/>
    </row>
    <row r="35" spans="1:10" ht="27" customHeight="1">
      <c r="A35" s="16"/>
      <c r="B35" s="300" t="s">
        <v>51</v>
      </c>
      <c r="C35" s="300" t="s">
        <v>52</v>
      </c>
      <c r="D35" s="300"/>
      <c r="E35" s="300"/>
      <c r="F35" s="300"/>
      <c r="G35" s="300"/>
      <c r="H35" s="300"/>
      <c r="I35" s="300"/>
      <c r="J35" s="300"/>
    </row>
    <row r="36" ht="12.75">
      <c r="A36" s="12"/>
    </row>
    <row r="37" spans="1:3" ht="12.75">
      <c r="A37" s="12"/>
      <c r="C37" s="17"/>
    </row>
    <row r="38" spans="1:3" ht="12.75">
      <c r="A38" s="12"/>
      <c r="C38"/>
    </row>
    <row r="39" spans="1:3" ht="12.75">
      <c r="A39" s="12"/>
      <c r="C39" s="17"/>
    </row>
  </sheetData>
  <sheetProtection/>
  <mergeCells count="32">
    <mergeCell ref="B31:J31"/>
    <mergeCell ref="B32:J32"/>
    <mergeCell ref="B34:J34"/>
    <mergeCell ref="B35:J35"/>
    <mergeCell ref="A7:Y7"/>
    <mergeCell ref="A10:Y10"/>
    <mergeCell ref="A4:A6"/>
    <mergeCell ref="B4:B6"/>
    <mergeCell ref="C4:C6"/>
    <mergeCell ref="D4:D6"/>
    <mergeCell ref="K4:K6"/>
    <mergeCell ref="B30:J30"/>
    <mergeCell ref="B29:J29"/>
    <mergeCell ref="A16:Y16"/>
    <mergeCell ref="A20:Y20"/>
    <mergeCell ref="M4:M6"/>
    <mergeCell ref="R4:R6"/>
    <mergeCell ref="S4:T5"/>
    <mergeCell ref="U4:V5"/>
    <mergeCell ref="I4:I6"/>
    <mergeCell ref="J4:J6"/>
    <mergeCell ref="L4:L6"/>
    <mergeCell ref="X2:Y2"/>
    <mergeCell ref="E4:E6"/>
    <mergeCell ref="F4:F6"/>
    <mergeCell ref="N4:N6"/>
    <mergeCell ref="G4:H5"/>
    <mergeCell ref="Y4:Y6"/>
    <mergeCell ref="W4:X5"/>
    <mergeCell ref="Q4:Q6"/>
    <mergeCell ref="O4:O6"/>
    <mergeCell ref="P4:P6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:B21"/>
    </sheetView>
  </sheetViews>
  <sheetFormatPr defaultColWidth="9.140625" defaultRowHeight="12.75"/>
  <cols>
    <col min="1" max="1" width="4.8515625" style="0" customWidth="1"/>
    <col min="2" max="2" width="40.8515625" style="0" bestFit="1" customWidth="1"/>
    <col min="3" max="3" width="55.00390625" style="0" bestFit="1" customWidth="1"/>
    <col min="4" max="4" width="61.00390625" style="0" customWidth="1"/>
  </cols>
  <sheetData>
    <row r="1" spans="1:4" ht="12.75">
      <c r="A1" s="303" t="s">
        <v>83</v>
      </c>
      <c r="B1" s="303"/>
      <c r="C1" s="303"/>
      <c r="D1" s="303"/>
    </row>
    <row r="2" ht="12.75">
      <c r="C2" s="18"/>
    </row>
    <row r="3" spans="1:4" ht="53.25" customHeight="1">
      <c r="A3" s="301" t="s">
        <v>76</v>
      </c>
      <c r="B3" s="301"/>
      <c r="C3" s="301"/>
      <c r="D3" s="301"/>
    </row>
    <row r="4" spans="1:4" ht="12.75" customHeight="1">
      <c r="A4" s="19"/>
      <c r="B4" s="19"/>
      <c r="C4" s="19"/>
      <c r="D4" s="20"/>
    </row>
    <row r="5" spans="1:4" ht="48.75" customHeight="1">
      <c r="A5" s="302" t="s">
        <v>53</v>
      </c>
      <c r="B5" s="302"/>
      <c r="C5" s="302"/>
      <c r="D5" s="302"/>
    </row>
    <row r="7" spans="1:5" ht="41.25" customHeight="1">
      <c r="A7" s="50" t="s">
        <v>96</v>
      </c>
      <c r="B7" s="50" t="s">
        <v>13</v>
      </c>
      <c r="C7" s="50" t="s">
        <v>97</v>
      </c>
      <c r="D7" s="51" t="s">
        <v>54</v>
      </c>
      <c r="E7" s="45"/>
    </row>
    <row r="8" spans="1:4" ht="12.75">
      <c r="A8" s="55" t="s">
        <v>55</v>
      </c>
      <c r="B8" s="53" t="s">
        <v>101</v>
      </c>
      <c r="C8" s="44"/>
      <c r="D8" s="44"/>
    </row>
    <row r="9" spans="1:4" ht="12.75">
      <c r="A9" s="55" t="s">
        <v>56</v>
      </c>
      <c r="B9" s="53" t="s">
        <v>102</v>
      </c>
      <c r="C9" s="44"/>
      <c r="D9" s="44"/>
    </row>
    <row r="10" spans="1:4" ht="12.75">
      <c r="A10" s="55" t="s">
        <v>57</v>
      </c>
      <c r="B10" s="53" t="s">
        <v>103</v>
      </c>
      <c r="C10" s="173" t="s">
        <v>522</v>
      </c>
      <c r="D10" s="161" t="s">
        <v>523</v>
      </c>
    </row>
    <row r="11" spans="1:4" ht="12.75">
      <c r="A11" s="55" t="s">
        <v>58</v>
      </c>
      <c r="B11" s="53" t="s">
        <v>104</v>
      </c>
      <c r="C11" s="44"/>
      <c r="D11" s="44"/>
    </row>
    <row r="12" spans="1:4" ht="12.75">
      <c r="A12" s="55" t="s">
        <v>59</v>
      </c>
      <c r="B12" s="53" t="s">
        <v>105</v>
      </c>
      <c r="C12" s="44"/>
      <c r="D12" s="44"/>
    </row>
    <row r="13" spans="1:4" ht="12.75">
      <c r="A13" s="55" t="s">
        <v>60</v>
      </c>
      <c r="B13" s="53" t="s">
        <v>106</v>
      </c>
      <c r="C13" s="44"/>
      <c r="D13" s="44"/>
    </row>
    <row r="14" spans="1:4" ht="12.75">
      <c r="A14" s="55" t="s">
        <v>61</v>
      </c>
      <c r="B14" s="53" t="s">
        <v>107</v>
      </c>
      <c r="C14" s="44"/>
      <c r="D14" s="44"/>
    </row>
    <row r="15" spans="1:4" ht="25.5">
      <c r="A15" s="55" t="s">
        <v>62</v>
      </c>
      <c r="B15" s="53" t="s">
        <v>108</v>
      </c>
      <c r="C15" s="44"/>
      <c r="D15" s="44"/>
    </row>
    <row r="16" spans="1:4" ht="12.75">
      <c r="A16" s="55" t="s">
        <v>63</v>
      </c>
      <c r="B16" s="53" t="s">
        <v>109</v>
      </c>
      <c r="C16" s="44"/>
      <c r="D16" s="44"/>
    </row>
    <row r="17" spans="1:4" ht="12.75">
      <c r="A17" s="307" t="s">
        <v>64</v>
      </c>
      <c r="B17" s="304" t="s">
        <v>110</v>
      </c>
      <c r="C17" s="44"/>
      <c r="D17" s="44"/>
    </row>
    <row r="18" spans="1:4" ht="12.75">
      <c r="A18" s="308"/>
      <c r="B18" s="305"/>
      <c r="C18" s="174" t="s">
        <v>552</v>
      </c>
      <c r="D18" s="159" t="s">
        <v>553</v>
      </c>
    </row>
    <row r="19" spans="1:4" ht="12.75">
      <c r="A19" s="308"/>
      <c r="B19" s="305"/>
      <c r="C19" s="174" t="s">
        <v>554</v>
      </c>
      <c r="D19" s="159" t="s">
        <v>555</v>
      </c>
    </row>
    <row r="20" spans="1:4" ht="12.75">
      <c r="A20" s="308"/>
      <c r="B20" s="305"/>
      <c r="C20" s="174" t="s">
        <v>556</v>
      </c>
      <c r="D20" s="159" t="s">
        <v>555</v>
      </c>
    </row>
    <row r="21" spans="1:4" ht="12.75">
      <c r="A21" s="309"/>
      <c r="B21" s="306"/>
      <c r="C21" s="174" t="s">
        <v>557</v>
      </c>
      <c r="D21" s="159" t="s">
        <v>555</v>
      </c>
    </row>
    <row r="22" spans="1:4" ht="12.75">
      <c r="A22" s="55" t="s">
        <v>65</v>
      </c>
      <c r="B22" s="53" t="s">
        <v>111</v>
      </c>
      <c r="C22" s="44"/>
      <c r="D22" s="44"/>
    </row>
    <row r="23" spans="1:4" ht="12.75">
      <c r="A23" s="55" t="s">
        <v>66</v>
      </c>
      <c r="B23" s="53" t="s">
        <v>112</v>
      </c>
      <c r="C23" s="44"/>
      <c r="D23" s="44"/>
    </row>
    <row r="24" spans="1:4" ht="12.75">
      <c r="A24" s="55" t="s">
        <v>67</v>
      </c>
      <c r="B24" s="53" t="s">
        <v>113</v>
      </c>
      <c r="C24" s="44"/>
      <c r="D24" s="44"/>
    </row>
    <row r="25" spans="1:4" ht="12.75">
      <c r="A25" s="55" t="s">
        <v>68</v>
      </c>
      <c r="B25" s="53" t="s">
        <v>114</v>
      </c>
      <c r="C25" s="56"/>
      <c r="D25" s="56"/>
    </row>
    <row r="26" spans="1:4" ht="12.75">
      <c r="A26" s="55" t="s">
        <v>69</v>
      </c>
      <c r="B26" s="53" t="s">
        <v>115</v>
      </c>
      <c r="C26" s="56"/>
      <c r="D26" s="56"/>
    </row>
    <row r="27" spans="1:4" ht="12.75">
      <c r="A27" s="55" t="s">
        <v>70</v>
      </c>
      <c r="B27" s="53" t="s">
        <v>116</v>
      </c>
      <c r="C27" s="56"/>
      <c r="D27" s="56"/>
    </row>
    <row r="28" spans="1:4" ht="12.75">
      <c r="A28" s="55" t="s">
        <v>71</v>
      </c>
      <c r="B28" s="53" t="s">
        <v>117</v>
      </c>
      <c r="C28" s="56"/>
      <c r="D28" s="56"/>
    </row>
    <row r="29" spans="1:4" ht="12.75">
      <c r="A29" s="55" t="s">
        <v>72</v>
      </c>
      <c r="B29" s="53" t="s">
        <v>118</v>
      </c>
      <c r="C29" s="56"/>
      <c r="D29" s="56"/>
    </row>
    <row r="30" spans="1:4" ht="12.75">
      <c r="A30" s="55" t="s">
        <v>73</v>
      </c>
      <c r="B30" s="53" t="s">
        <v>119</v>
      </c>
      <c r="C30" s="56"/>
      <c r="D30" s="56"/>
    </row>
    <row r="31" spans="1:4" ht="12.75">
      <c r="A31" s="55" t="s">
        <v>74</v>
      </c>
      <c r="B31" s="53" t="s">
        <v>120</v>
      </c>
      <c r="C31" s="56"/>
      <c r="D31" s="56"/>
    </row>
    <row r="32" spans="1:4" ht="12.75">
      <c r="A32" s="55" t="s">
        <v>121</v>
      </c>
      <c r="B32" s="54" t="s">
        <v>122</v>
      </c>
      <c r="C32" s="56"/>
      <c r="D32" s="56"/>
    </row>
  </sheetData>
  <sheetProtection/>
  <mergeCells count="5">
    <mergeCell ref="A3:D3"/>
    <mergeCell ref="A5:D5"/>
    <mergeCell ref="A1:D1"/>
    <mergeCell ref="B17:B21"/>
    <mergeCell ref="A17:A2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9">
      <selection activeCell="G3" activeCellId="8" sqref="G32 G15 G13 G11 G10 G9 G7 G5 G3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2.00390625" style="0" customWidth="1"/>
    <col min="4" max="4" width="13.28125" style="0" customWidth="1"/>
    <col min="5" max="5" width="12.57421875" style="0" customWidth="1"/>
    <col min="6" max="6" width="15.421875" style="0" customWidth="1"/>
    <col min="7" max="7" width="15.00390625" style="0" customWidth="1"/>
    <col min="8" max="8" width="20.8515625" style="0" customWidth="1"/>
    <col min="9" max="9" width="14.7109375" style="0" customWidth="1"/>
    <col min="10" max="10" width="14.140625" style="0" customWidth="1"/>
    <col min="11" max="11" width="19.28125" style="0" customWidth="1"/>
  </cols>
  <sheetData>
    <row r="1" spans="1:11" ht="73.5">
      <c r="A1" s="107" t="s">
        <v>90</v>
      </c>
      <c r="B1" s="108" t="s">
        <v>409</v>
      </c>
      <c r="C1" s="109" t="s">
        <v>410</v>
      </c>
      <c r="D1" s="109" t="s">
        <v>411</v>
      </c>
      <c r="E1" s="109" t="s">
        <v>412</v>
      </c>
      <c r="F1" s="109" t="s">
        <v>413</v>
      </c>
      <c r="G1" s="109" t="s">
        <v>414</v>
      </c>
      <c r="H1" s="109" t="s">
        <v>415</v>
      </c>
      <c r="I1" s="109" t="s">
        <v>416</v>
      </c>
      <c r="J1" s="109" t="s">
        <v>417</v>
      </c>
      <c r="K1" s="110" t="s">
        <v>418</v>
      </c>
    </row>
    <row r="2" spans="1:11" ht="12.75">
      <c r="A2" s="211" t="s">
        <v>421</v>
      </c>
      <c r="B2" s="117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21">
      <c r="A3" s="111">
        <v>1</v>
      </c>
      <c r="B3" s="112" t="s">
        <v>419</v>
      </c>
      <c r="C3" s="113" t="s">
        <v>420</v>
      </c>
      <c r="D3" s="114"/>
      <c r="E3" s="115">
        <v>2007</v>
      </c>
      <c r="F3" s="116"/>
      <c r="G3" s="116">
        <v>25000</v>
      </c>
      <c r="H3" s="116"/>
      <c r="I3" s="116"/>
      <c r="J3" s="116"/>
      <c r="K3" s="116"/>
    </row>
    <row r="4" spans="1:11" ht="12.75">
      <c r="A4" s="238" t="s">
        <v>444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4.25">
      <c r="A5" s="111">
        <v>1</v>
      </c>
      <c r="B5" s="112" t="s">
        <v>442</v>
      </c>
      <c r="C5" s="113"/>
      <c r="D5" s="114"/>
      <c r="E5" s="115">
        <v>2004</v>
      </c>
      <c r="F5" s="116"/>
      <c r="G5" s="116">
        <v>23394.97</v>
      </c>
      <c r="H5" s="116"/>
      <c r="I5" s="116"/>
      <c r="J5" s="120" t="s">
        <v>443</v>
      </c>
      <c r="K5" s="120"/>
    </row>
    <row r="6" spans="1:11" ht="12.75">
      <c r="A6" s="238" t="s">
        <v>458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>
      <c r="A7" s="123">
        <v>2</v>
      </c>
      <c r="B7" s="124" t="s">
        <v>457</v>
      </c>
      <c r="C7" s="125"/>
      <c r="D7" s="125"/>
      <c r="E7" s="126">
        <v>2008</v>
      </c>
      <c r="F7" s="127"/>
      <c r="G7" s="127">
        <v>9300</v>
      </c>
      <c r="H7" s="127"/>
      <c r="I7" s="127"/>
      <c r="J7" s="116" t="s">
        <v>449</v>
      </c>
      <c r="K7" s="127"/>
    </row>
    <row r="8" spans="1:11" ht="12.75">
      <c r="A8" s="238" t="s">
        <v>467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ht="12.75">
      <c r="A9" s="111">
        <v>1</v>
      </c>
      <c r="B9" s="112" t="s">
        <v>463</v>
      </c>
      <c r="C9" s="113"/>
      <c r="D9" s="114"/>
      <c r="E9" s="115">
        <v>2006</v>
      </c>
      <c r="F9" s="116"/>
      <c r="G9" s="116">
        <v>11114.2</v>
      </c>
      <c r="H9" s="116"/>
      <c r="I9" s="116"/>
      <c r="J9" s="116"/>
      <c r="K9" s="116"/>
    </row>
    <row r="10" spans="1:11" ht="12.75">
      <c r="A10" s="123">
        <v>2</v>
      </c>
      <c r="B10" s="124" t="s">
        <v>464</v>
      </c>
      <c r="C10" s="125" t="s">
        <v>465</v>
      </c>
      <c r="D10" s="125"/>
      <c r="E10" s="126">
        <v>2008</v>
      </c>
      <c r="F10" s="127"/>
      <c r="G10" s="127">
        <v>44489.6</v>
      </c>
      <c r="H10" s="127"/>
      <c r="I10" s="127"/>
      <c r="J10" s="127"/>
      <c r="K10" s="127"/>
    </row>
    <row r="11" spans="1:11" ht="12.75">
      <c r="A11" s="128">
        <v>3</v>
      </c>
      <c r="B11" s="129" t="s">
        <v>466</v>
      </c>
      <c r="C11" s="130"/>
      <c r="D11" s="131"/>
      <c r="E11" s="132">
        <v>2006</v>
      </c>
      <c r="F11" s="133"/>
      <c r="G11" s="133">
        <v>3672.31</v>
      </c>
      <c r="H11" s="133"/>
      <c r="I11" s="133"/>
      <c r="J11" s="133"/>
      <c r="K11" s="133"/>
    </row>
    <row r="12" spans="1:11" ht="12.75">
      <c r="A12" s="237" t="s">
        <v>118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</row>
    <row r="13" spans="1:11" ht="12.75">
      <c r="A13" s="60">
        <v>1</v>
      </c>
      <c r="B13" s="60" t="s">
        <v>571</v>
      </c>
      <c r="C13" s="60"/>
      <c r="D13" s="60"/>
      <c r="E13" s="60">
        <v>2006</v>
      </c>
      <c r="F13" s="98"/>
      <c r="G13" s="106">
        <v>5900</v>
      </c>
      <c r="H13" s="56"/>
      <c r="I13" s="56"/>
      <c r="J13" s="56"/>
      <c r="K13" s="56"/>
    </row>
    <row r="14" spans="1:11" ht="12.75">
      <c r="A14" s="237" t="s">
        <v>572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</row>
    <row r="15" spans="1:11" ht="12.75">
      <c r="A15" s="111">
        <v>1</v>
      </c>
      <c r="B15" s="112" t="s">
        <v>573</v>
      </c>
      <c r="C15" s="113"/>
      <c r="D15" s="114"/>
      <c r="E15" s="115">
        <v>2009</v>
      </c>
      <c r="F15" s="116"/>
      <c r="G15" s="176">
        <v>14600</v>
      </c>
      <c r="H15" s="56"/>
      <c r="I15" s="56"/>
      <c r="J15" s="56"/>
      <c r="K15" s="56"/>
    </row>
    <row r="16" spans="1:11" ht="12.75">
      <c r="A16" s="237" t="s">
        <v>101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</row>
    <row r="17" spans="1:11" ht="12.75">
      <c r="A17" s="99" t="s">
        <v>893</v>
      </c>
      <c r="B17" s="99"/>
      <c r="C17" s="99"/>
      <c r="D17" s="56"/>
      <c r="E17" s="190">
        <v>1999</v>
      </c>
      <c r="F17" s="56"/>
      <c r="G17" s="205">
        <v>6144.71</v>
      </c>
      <c r="H17" s="56"/>
      <c r="I17" s="99"/>
      <c r="J17" s="99" t="s">
        <v>855</v>
      </c>
      <c r="K17" s="56"/>
    </row>
    <row r="18" spans="1:11" ht="12.75">
      <c r="A18" s="99" t="s">
        <v>894</v>
      </c>
      <c r="B18" s="99"/>
      <c r="C18" s="99"/>
      <c r="D18" s="56"/>
      <c r="E18" s="190">
        <v>2000</v>
      </c>
      <c r="F18" s="56"/>
      <c r="G18" s="205">
        <v>5000</v>
      </c>
      <c r="H18" s="56"/>
      <c r="I18" s="99"/>
      <c r="J18" s="99" t="s">
        <v>556</v>
      </c>
      <c r="K18" s="56"/>
    </row>
    <row r="19" spans="1:11" ht="12.75">
      <c r="A19" s="99" t="s">
        <v>895</v>
      </c>
      <c r="B19" s="99"/>
      <c r="C19" s="99"/>
      <c r="D19" s="56"/>
      <c r="E19" s="190">
        <v>2008</v>
      </c>
      <c r="F19" s="56"/>
      <c r="G19" s="205">
        <v>4800</v>
      </c>
      <c r="H19" s="56"/>
      <c r="I19" s="99"/>
      <c r="J19" s="99" t="s">
        <v>661</v>
      </c>
      <c r="K19" s="56"/>
    </row>
    <row r="20" spans="1:11" ht="12.75">
      <c r="A20" s="99" t="s">
        <v>896</v>
      </c>
      <c r="B20" s="99"/>
      <c r="C20" s="99"/>
      <c r="D20" s="56"/>
      <c r="E20" s="190">
        <v>2008</v>
      </c>
      <c r="F20" s="56"/>
      <c r="G20" s="205">
        <v>7700.01</v>
      </c>
      <c r="H20" s="56"/>
      <c r="I20" s="99"/>
      <c r="J20" s="99" t="s">
        <v>897</v>
      </c>
      <c r="K20" s="56"/>
    </row>
    <row r="21" spans="1:11" ht="12.75">
      <c r="A21" s="99" t="s">
        <v>898</v>
      </c>
      <c r="B21" s="99"/>
      <c r="C21" s="99"/>
      <c r="D21" s="56"/>
      <c r="E21" s="190">
        <v>2008</v>
      </c>
      <c r="F21" s="56"/>
      <c r="G21" s="205">
        <v>3862.02</v>
      </c>
      <c r="H21" s="56"/>
      <c r="I21" s="99"/>
      <c r="J21" s="99" t="s">
        <v>796</v>
      </c>
      <c r="K21" s="56"/>
    </row>
    <row r="22" spans="1:11" ht="12.75">
      <c r="A22" s="99" t="s">
        <v>898</v>
      </c>
      <c r="B22" s="99"/>
      <c r="C22" s="99"/>
      <c r="D22" s="56"/>
      <c r="E22" s="190">
        <v>2008</v>
      </c>
      <c r="F22" s="56"/>
      <c r="G22" s="205">
        <v>8625.24</v>
      </c>
      <c r="H22" s="56"/>
      <c r="I22" s="99"/>
      <c r="J22" s="99" t="s">
        <v>899</v>
      </c>
      <c r="K22" s="56"/>
    </row>
    <row r="23" spans="1:11" ht="12.75">
      <c r="A23" s="99" t="s">
        <v>900</v>
      </c>
      <c r="B23" s="99"/>
      <c r="C23" s="99"/>
      <c r="D23" s="56"/>
      <c r="E23" s="190">
        <v>2008</v>
      </c>
      <c r="F23" s="56"/>
      <c r="G23" s="205">
        <v>9689</v>
      </c>
      <c r="H23" s="56"/>
      <c r="I23" s="99"/>
      <c r="J23" s="99" t="s">
        <v>901</v>
      </c>
      <c r="K23" s="56"/>
    </row>
    <row r="24" spans="1:11" ht="12.75">
      <c r="A24" s="99" t="s">
        <v>902</v>
      </c>
      <c r="B24" s="99"/>
      <c r="C24" s="99"/>
      <c r="D24" s="56"/>
      <c r="E24" s="190">
        <v>2008</v>
      </c>
      <c r="F24" s="56"/>
      <c r="G24" s="205">
        <v>6955.15</v>
      </c>
      <c r="H24" s="56"/>
      <c r="I24" s="99"/>
      <c r="J24" s="99" t="s">
        <v>661</v>
      </c>
      <c r="K24" s="56"/>
    </row>
    <row r="25" spans="1:11" ht="12.75">
      <c r="A25" s="99" t="s">
        <v>900</v>
      </c>
      <c r="B25" s="99"/>
      <c r="C25" s="99"/>
      <c r="D25" s="56"/>
      <c r="E25" s="190">
        <v>2008</v>
      </c>
      <c r="F25" s="56"/>
      <c r="G25" s="205">
        <v>4633.9</v>
      </c>
      <c r="H25" s="56"/>
      <c r="I25" s="99"/>
      <c r="J25" s="99" t="s">
        <v>888</v>
      </c>
      <c r="K25" s="56"/>
    </row>
    <row r="26" spans="1:11" ht="12.75">
      <c r="A26" s="99" t="s">
        <v>903</v>
      </c>
      <c r="B26" s="99"/>
      <c r="C26" s="99"/>
      <c r="D26" s="56"/>
      <c r="E26" s="190">
        <v>1999</v>
      </c>
      <c r="F26" s="56"/>
      <c r="G26" s="205">
        <v>8236.16</v>
      </c>
      <c r="H26" s="56"/>
      <c r="I26" s="99"/>
      <c r="J26" s="99" t="s">
        <v>649</v>
      </c>
      <c r="K26" s="56"/>
    </row>
    <row r="27" spans="1:11" ht="12.75">
      <c r="A27" s="99" t="s">
        <v>903</v>
      </c>
      <c r="B27" s="99"/>
      <c r="C27" s="99"/>
      <c r="D27" s="56"/>
      <c r="E27" s="190">
        <v>1999</v>
      </c>
      <c r="F27" s="56"/>
      <c r="G27" s="205">
        <v>8236.16</v>
      </c>
      <c r="H27" s="56"/>
      <c r="I27" s="99"/>
      <c r="J27" s="99" t="s">
        <v>904</v>
      </c>
      <c r="K27" s="56"/>
    </row>
    <row r="28" spans="1:11" ht="12.75">
      <c r="A28" s="99" t="s">
        <v>903</v>
      </c>
      <c r="B28" s="99"/>
      <c r="C28" s="99"/>
      <c r="D28" s="56"/>
      <c r="E28" s="190">
        <v>1999</v>
      </c>
      <c r="F28" s="56"/>
      <c r="G28" s="205">
        <v>8236.16</v>
      </c>
      <c r="H28" s="56"/>
      <c r="I28" s="99"/>
      <c r="J28" s="99" t="s">
        <v>904</v>
      </c>
      <c r="K28" s="56"/>
    </row>
    <row r="29" spans="1:11" ht="12.75">
      <c r="A29" s="99" t="s">
        <v>905</v>
      </c>
      <c r="B29" s="99"/>
      <c r="C29" s="99"/>
      <c r="D29" s="56"/>
      <c r="E29" s="190">
        <v>1998</v>
      </c>
      <c r="F29" s="56"/>
      <c r="G29" s="205">
        <v>3234.59</v>
      </c>
      <c r="H29" s="56"/>
      <c r="I29" s="99"/>
      <c r="J29" s="99" t="s">
        <v>554</v>
      </c>
      <c r="K29" s="56"/>
    </row>
    <row r="30" spans="1:11" ht="12.75">
      <c r="A30" s="99" t="s">
        <v>906</v>
      </c>
      <c r="B30" s="99"/>
      <c r="C30" s="99"/>
      <c r="D30" s="56"/>
      <c r="E30" s="190">
        <v>1998</v>
      </c>
      <c r="F30" s="56"/>
      <c r="G30" s="205">
        <v>102547</v>
      </c>
      <c r="H30" s="56"/>
      <c r="I30" s="99"/>
      <c r="J30" s="99" t="s">
        <v>649</v>
      </c>
      <c r="K30" s="56"/>
    </row>
    <row r="31" spans="1:11" ht="12.75">
      <c r="A31" s="99" t="s">
        <v>907</v>
      </c>
      <c r="B31" s="99"/>
      <c r="C31" s="99"/>
      <c r="D31" s="56"/>
      <c r="E31" s="190">
        <v>1999</v>
      </c>
      <c r="F31" s="56"/>
      <c r="G31" s="205">
        <v>14215.82</v>
      </c>
      <c r="H31" s="56"/>
      <c r="I31" s="99"/>
      <c r="J31" s="99" t="s">
        <v>654</v>
      </c>
      <c r="K31" s="56"/>
    </row>
    <row r="32" spans="1:11" ht="12.75">
      <c r="A32" s="56"/>
      <c r="B32" s="56"/>
      <c r="C32" s="56"/>
      <c r="D32" s="56"/>
      <c r="E32" s="56"/>
      <c r="F32" s="56"/>
      <c r="G32" s="239">
        <f>SUM(G17:G31)</f>
        <v>202115.92</v>
      </c>
      <c r="H32" s="56"/>
      <c r="I32" s="56"/>
      <c r="J32" s="56"/>
      <c r="K32" s="56"/>
    </row>
    <row r="34" spans="6:7" ht="12.75">
      <c r="F34" s="234" t="s">
        <v>12</v>
      </c>
      <c r="G34" s="233">
        <f>SUM(G3,G5,G7,G9:G11,G13,G15,G32)</f>
        <v>339587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20" sqref="G20"/>
    </sheetView>
  </sheetViews>
  <sheetFormatPr defaultColWidth="9.140625" defaultRowHeight="12.75"/>
  <sheetData>
    <row r="1" ht="12.75">
      <c r="A1" s="162" t="s">
        <v>525</v>
      </c>
    </row>
    <row r="2" ht="12.75">
      <c r="A2" s="163" t="s">
        <v>526</v>
      </c>
    </row>
    <row r="3" ht="12.75">
      <c r="A3" s="164" t="s">
        <v>527</v>
      </c>
    </row>
    <row r="4" ht="12.75">
      <c r="A4" s="164" t="s">
        <v>528</v>
      </c>
    </row>
    <row r="5" ht="12.75">
      <c r="A5" s="164" t="s">
        <v>529</v>
      </c>
    </row>
    <row r="6" ht="12.75">
      <c r="A6" s="164" t="s">
        <v>530</v>
      </c>
    </row>
    <row r="7" ht="12.75">
      <c r="A7" s="164" t="s">
        <v>531</v>
      </c>
    </row>
    <row r="8" ht="12.75">
      <c r="A8" s="164" t="s">
        <v>532</v>
      </c>
    </row>
    <row r="9" ht="12.75">
      <c r="A9" s="164" t="s">
        <v>533</v>
      </c>
    </row>
    <row r="10" ht="12.75">
      <c r="A10" s="164" t="s">
        <v>534</v>
      </c>
    </row>
    <row r="11" ht="12.75">
      <c r="A11" s="164" t="s">
        <v>535</v>
      </c>
    </row>
    <row r="12" ht="12.75">
      <c r="A12" s="164" t="s">
        <v>536</v>
      </c>
    </row>
    <row r="13" ht="12.75">
      <c r="A13" s="164" t="s">
        <v>537</v>
      </c>
    </row>
    <row r="14" ht="12.75">
      <c r="A14" s="164" t="s">
        <v>538</v>
      </c>
    </row>
    <row r="15" ht="12.75">
      <c r="A15" s="164" t="s">
        <v>539</v>
      </c>
    </row>
    <row r="16" ht="12.75">
      <c r="A16" s="164" t="s">
        <v>540</v>
      </c>
    </row>
    <row r="17" spans="1:9" ht="12.75">
      <c r="A17" s="165" t="s">
        <v>541</v>
      </c>
      <c r="I17" s="160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J20" sqref="J20"/>
    </sheetView>
  </sheetViews>
  <sheetFormatPr defaultColWidth="9.140625" defaultRowHeight="12.75"/>
  <cols>
    <col min="3" max="3" width="15.140625" style="0" customWidth="1"/>
    <col min="4" max="4" width="11.421875" style="0" bestFit="1" customWidth="1"/>
  </cols>
  <sheetData>
    <row r="2" spans="1:4" ht="38.25">
      <c r="A2" s="221" t="s">
        <v>616</v>
      </c>
      <c r="B2" s="221" t="s">
        <v>617</v>
      </c>
      <c r="C2" s="221" t="s">
        <v>618</v>
      </c>
      <c r="D2" s="221" t="s">
        <v>619</v>
      </c>
    </row>
    <row r="3" spans="1:4" ht="12.75">
      <c r="A3" s="310">
        <v>2010</v>
      </c>
      <c r="B3" s="191" t="s">
        <v>620</v>
      </c>
      <c r="C3" s="154">
        <v>4007.82</v>
      </c>
      <c r="D3" s="154">
        <v>0</v>
      </c>
    </row>
    <row r="4" spans="1:4" ht="12.75">
      <c r="A4" s="310"/>
      <c r="B4" s="191" t="s">
        <v>621</v>
      </c>
      <c r="C4" s="154">
        <v>18975.15</v>
      </c>
      <c r="D4" s="154">
        <v>4158</v>
      </c>
    </row>
    <row r="5" spans="1:4" ht="12.75">
      <c r="A5" s="310"/>
      <c r="B5" s="192" t="s">
        <v>12</v>
      </c>
      <c r="C5" s="152">
        <f>SUM(C3:C4)</f>
        <v>22982.97</v>
      </c>
      <c r="D5" s="152">
        <f>D4</f>
        <v>4158</v>
      </c>
    </row>
    <row r="6" spans="1:4" ht="12.75">
      <c r="A6" s="222">
        <v>2009</v>
      </c>
      <c r="B6" s="99" t="s">
        <v>481</v>
      </c>
      <c r="C6" s="154">
        <v>0</v>
      </c>
      <c r="D6" s="154">
        <v>0</v>
      </c>
    </row>
    <row r="7" spans="1:4" ht="12.75">
      <c r="A7" s="222">
        <v>2008</v>
      </c>
      <c r="B7" s="99" t="s">
        <v>481</v>
      </c>
      <c r="C7" s="154">
        <v>0</v>
      </c>
      <c r="D7" s="154"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Maximus Broker</cp:lastModifiedBy>
  <cp:lastPrinted>2011-02-22T13:18:41Z</cp:lastPrinted>
  <dcterms:created xsi:type="dcterms:W3CDTF">2003-03-13T10:23:20Z</dcterms:created>
  <dcterms:modified xsi:type="dcterms:W3CDTF">2011-03-09T08:30:34Z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